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1 - Komunikace" sheetId="2" r:id="rId2"/>
    <sheet name="SO 102, SO 801 - Chodníky..." sheetId="3" r:id="rId3"/>
    <sheet name="SO 901 - VRN - Vedlejší r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'SO 101 - Komunikace'!$C$88:$K$277</definedName>
    <definedName name="_xlnm.Print_Area" localSheetId="1">'SO 101 - Komunikace'!$C$4:$J$36,'SO 101 - Komunikace'!$C$42:$J$70,'SO 101 - Komunikace'!$C$76:$K$277</definedName>
    <definedName name="_xlnm.Print_Titles" localSheetId="1">'SO 101 - Komunikace'!$88:$88</definedName>
    <definedName name="_xlnm._FilterDatabase" localSheetId="2" hidden="1">'SO 102, SO 801 - Chodníky...'!$C$85:$K$179</definedName>
    <definedName name="_xlnm.Print_Area" localSheetId="2">'SO 102, SO 801 - Chodníky...'!$C$4:$J$36,'SO 102, SO 801 - Chodníky...'!$C$42:$J$67,'SO 102, SO 801 - Chodníky...'!$C$73:$K$179</definedName>
    <definedName name="_xlnm.Print_Titles" localSheetId="2">'SO 102, SO 801 - Chodníky...'!$85:$85</definedName>
    <definedName name="_xlnm._FilterDatabase" localSheetId="3" hidden="1">'SO 901 - VRN - Vedlejší r...'!$C$81:$K$110</definedName>
    <definedName name="_xlnm.Print_Area" localSheetId="3">'SO 901 - VRN - Vedlejší r...'!$C$4:$J$36,'SO 901 - VRN - Vedlejší r...'!$C$42:$J$63,'SO 901 - VRN - Vedlejší r...'!$C$69:$K$110</definedName>
    <definedName name="_xlnm.Print_Titles" localSheetId="3">'SO 901 - VRN - Vedlejší r...'!$81:$81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T107"/>
  <c r="R108"/>
  <c r="R107"/>
  <c r="P108"/>
  <c r="P107"/>
  <c r="BK108"/>
  <c r="BK107"/>
  <c r="J107"/>
  <c r="J108"/>
  <c r="BE108"/>
  <c r="J61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0"/>
  <c r="BI102"/>
  <c r="BH102"/>
  <c r="BG102"/>
  <c r="BF102"/>
  <c r="T102"/>
  <c r="R102"/>
  <c r="P102"/>
  <c r="BK102"/>
  <c r="J102"/>
  <c r="BE102"/>
  <c r="BI101"/>
  <c r="BH101"/>
  <c r="BG101"/>
  <c r="BF101"/>
  <c r="T101"/>
  <c r="T100"/>
  <c r="R101"/>
  <c r="R100"/>
  <c r="P101"/>
  <c r="P100"/>
  <c r="BK101"/>
  <c r="BK100"/>
  <c r="J100"/>
  <c r="J101"/>
  <c r="BE101"/>
  <c r="J59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54"/>
  <c i="4" r="BH85"/>
  <c r="F33"/>
  <c i="1" r="BC54"/>
  <c i="4" r="BG85"/>
  <c r="F32"/>
  <c i="1" r="BB54"/>
  <c i="4" r="BF85"/>
  <c r="J31"/>
  <c i="1" r="AW54"/>
  <c i="4" r="F31"/>
  <c i="1" r="BA54"/>
  <c i="4" r="T85"/>
  <c r="T84"/>
  <c r="T83"/>
  <c r="T82"/>
  <c r="R85"/>
  <c r="R84"/>
  <c r="R83"/>
  <c r="R82"/>
  <c r="P85"/>
  <c r="P84"/>
  <c r="P83"/>
  <c r="P82"/>
  <c i="1" r="AU54"/>
  <c i="4" r="BK85"/>
  <c r="BK84"/>
  <c r="J84"/>
  <c r="BK83"/>
  <c r="J83"/>
  <c r="BK82"/>
  <c r="J82"/>
  <c r="J56"/>
  <c r="J27"/>
  <c i="1" r="AG54"/>
  <c i="4" r="J85"/>
  <c r="BE85"/>
  <c r="J30"/>
  <c i="1" r="AV54"/>
  <c i="4" r="F30"/>
  <c i="1" r="AZ54"/>
  <c i="4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3"/>
  <c r="AX53"/>
  <c i="3" r="BI179"/>
  <c r="BH179"/>
  <c r="BG179"/>
  <c r="BF179"/>
  <c r="T179"/>
  <c r="T178"/>
  <c r="T177"/>
  <c r="R179"/>
  <c r="R178"/>
  <c r="R177"/>
  <c r="P179"/>
  <c r="P178"/>
  <c r="P177"/>
  <c r="BK179"/>
  <c r="BK178"/>
  <c r="J178"/>
  <c r="BK177"/>
  <c r="J177"/>
  <c r="J179"/>
  <c r="BE179"/>
  <c r="J66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4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63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2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R125"/>
  <c r="R124"/>
  <c r="P125"/>
  <c r="P124"/>
  <c r="BK125"/>
  <c r="BK124"/>
  <c r="J124"/>
  <c r="J125"/>
  <c r="BE125"/>
  <c r="J61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6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59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4"/>
  <c i="1" r="BD53"/>
  <c i="3" r="BH89"/>
  <c r="F33"/>
  <c i="1" r="BC53"/>
  <c i="3" r="BG89"/>
  <c r="F32"/>
  <c i="1" r="BB53"/>
  <c i="3" r="BF89"/>
  <c r="J31"/>
  <c i="1" r="AW53"/>
  <c i="3" r="F31"/>
  <c i="1" r="BA53"/>
  <c i="3" r="T89"/>
  <c r="T88"/>
  <c r="T87"/>
  <c r="T86"/>
  <c r="R89"/>
  <c r="R88"/>
  <c r="R87"/>
  <c r="R86"/>
  <c r="P89"/>
  <c r="P88"/>
  <c r="P87"/>
  <c r="P86"/>
  <c i="1" r="AU53"/>
  <c i="3" r="BK89"/>
  <c r="BK88"/>
  <c r="J88"/>
  <c r="BK87"/>
  <c r="J87"/>
  <c r="BK86"/>
  <c r="J86"/>
  <c r="J56"/>
  <c r="J27"/>
  <c i="1" r="AG53"/>
  <c i="3" r="J89"/>
  <c r="BE89"/>
  <c r="J30"/>
  <c i="1" r="AV53"/>
  <c i="3" r="F30"/>
  <c i="1" r="AZ53"/>
  <c i="3" r="J58"/>
  <c r="J57"/>
  <c r="J82"/>
  <c r="F82"/>
  <c r="F80"/>
  <c r="E78"/>
  <c r="J51"/>
  <c r="F51"/>
  <c r="F49"/>
  <c r="E47"/>
  <c r="J36"/>
  <c r="J18"/>
  <c r="E18"/>
  <c r="F83"/>
  <c r="F52"/>
  <c r="J17"/>
  <c r="J12"/>
  <c r="J80"/>
  <c r="J49"/>
  <c r="E7"/>
  <c r="E76"/>
  <c r="E45"/>
  <c i="1" r="AY52"/>
  <c r="AX52"/>
  <c i="2"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T273"/>
  <c r="R275"/>
  <c r="R274"/>
  <c r="R273"/>
  <c r="P275"/>
  <c r="P274"/>
  <c r="P273"/>
  <c r="BK275"/>
  <c r="BK274"/>
  <c r="J274"/>
  <c r="BK273"/>
  <c r="J273"/>
  <c r="J275"/>
  <c r="BE275"/>
  <c r="J69"/>
  <c r="J68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T268"/>
  <c r="R269"/>
  <c r="R268"/>
  <c r="P269"/>
  <c r="P268"/>
  <c r="BK269"/>
  <c r="BK268"/>
  <c r="J268"/>
  <c r="J269"/>
  <c r="BE269"/>
  <c r="J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4"/>
  <c r="BH254"/>
  <c r="BG254"/>
  <c r="BF254"/>
  <c r="T254"/>
  <c r="T253"/>
  <c r="R254"/>
  <c r="R253"/>
  <c r="P254"/>
  <c r="P253"/>
  <c r="BK254"/>
  <c r="BK253"/>
  <c r="J253"/>
  <c r="J254"/>
  <c r="BE254"/>
  <c r="J66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3"/>
  <c r="BH223"/>
  <c r="BG223"/>
  <c r="BF223"/>
  <c r="T223"/>
  <c r="T222"/>
  <c r="R223"/>
  <c r="R222"/>
  <c r="P223"/>
  <c r="P222"/>
  <c r="BK223"/>
  <c r="BK222"/>
  <c r="J222"/>
  <c r="J223"/>
  <c r="BE223"/>
  <c r="J65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10"/>
  <c r="BH210"/>
  <c r="BG210"/>
  <c r="BF210"/>
  <c r="T210"/>
  <c r="T209"/>
  <c r="R210"/>
  <c r="R209"/>
  <c r="P210"/>
  <c r="P209"/>
  <c r="BK210"/>
  <c r="BK209"/>
  <c r="J209"/>
  <c r="J210"/>
  <c r="BE210"/>
  <c r="J64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70"/>
  <c r="BH170"/>
  <c r="BG170"/>
  <c r="BF170"/>
  <c r="T170"/>
  <c r="T169"/>
  <c r="R170"/>
  <c r="R169"/>
  <c r="P170"/>
  <c r="P169"/>
  <c r="BK170"/>
  <c r="BK169"/>
  <c r="J169"/>
  <c r="J170"/>
  <c r="BE170"/>
  <c r="J63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2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1"/>
  <c r="BH141"/>
  <c r="BG141"/>
  <c r="BF141"/>
  <c r="T141"/>
  <c r="T140"/>
  <c r="R141"/>
  <c r="R140"/>
  <c r="P141"/>
  <c r="P140"/>
  <c r="BK141"/>
  <c r="BK140"/>
  <c r="J140"/>
  <c r="J141"/>
  <c r="BE141"/>
  <c r="J61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T127"/>
  <c r="R128"/>
  <c r="R127"/>
  <c r="P128"/>
  <c r="P127"/>
  <c r="BK128"/>
  <c r="BK127"/>
  <c r="J127"/>
  <c r="J128"/>
  <c r="BE128"/>
  <c r="J60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4"/>
  <c i="1" r="BD52"/>
  <c i="2" r="BH92"/>
  <c r="F33"/>
  <c i="1" r="BC52"/>
  <c i="2" r="BG92"/>
  <c r="F32"/>
  <c i="1" r="BB52"/>
  <c i="2" r="BF92"/>
  <c r="J31"/>
  <c i="1" r="AW52"/>
  <c i="2" r="F31"/>
  <c i="1" r="BA52"/>
  <c i="2" r="T92"/>
  <c r="T91"/>
  <c r="T90"/>
  <c r="T89"/>
  <c r="R92"/>
  <c r="R91"/>
  <c r="R90"/>
  <c r="R89"/>
  <c r="P92"/>
  <c r="P91"/>
  <c r="P90"/>
  <c r="P89"/>
  <c i="1" r="AU52"/>
  <c i="2" r="BK92"/>
  <c r="BK91"/>
  <c r="J91"/>
  <c r="BK90"/>
  <c r="J90"/>
  <c r="BK89"/>
  <c r="J89"/>
  <c r="J56"/>
  <c r="J27"/>
  <c i="1" r="AG52"/>
  <c i="2" r="J92"/>
  <c r="BE92"/>
  <c r="J30"/>
  <c i="1" r="AV52"/>
  <c i="2" r="F30"/>
  <c i="1" r="AZ52"/>
  <c i="2" r="J58"/>
  <c r="J57"/>
  <c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<sst xmlns="http://schemas.openxmlformats.org/spreadsheetml/2006/main">
  <si>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</si>
  <si>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</si>
  <si>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</si>
  <si>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</si>
  <si>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</si>
  <si>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</si>
  <si>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</si>
  <si>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{c4959318-5edb-49be-823b-808c428d6529}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</si>
  <si>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</si>
  <si>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</si>
  <si>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</si>
  <si>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</si>
  <si>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</si>
  <si>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</si>
  <si>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</si>
  <si>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</si>
  <si>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56-2017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</si>
  <si>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</si>
  <si>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</si>
  <si>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ulice Jungmannova</t>
  </si>
  <si>
    <t>KSO:</t>
  </si>
  <si>
    <t/>
  </si>
  <si>
    <t>CC-CZ:</t>
  </si>
  <si>
    <t>Místo:</t>
  </si>
  <si>
    <t>Praha 1</t>
  </si>
  <si>
    <t>Datum:</t>
  </si>
  <si>
    <t>20. 7. 2018</t>
  </si>
  <si>
    <t>Zadavatel:</t>
  </si>
  <si>
    <t>IČ:</t>
  </si>
  <si>
    <t>00063410</t>
  </si>
  <si>
    <t>MČ Praha 1</t>
  </si>
  <si>
    <t>DIČ:</t>
  </si>
  <si>
    <t>CZ0063410</t>
  </si>
  <si>
    <t>Uchazeč:</t>
  </si>
  <si>
    <t>Vyplň údaj</t>
  </si>
  <si>
    <t>Projektant:</t>
  </si>
  <si>
    <t>62584332</t>
  </si>
  <si>
    <t>Sinpps s.r.o.</t>
  </si>
  <si>
    <t>CZ62584332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</si>
  <si>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</si>
  <si>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</si>
  <si>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</si>
  <si>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</si>
  <si>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</si>
  <si>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</si>
  <si>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</si>
  <si>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</si>
  <si>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</si>
  <si>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</si>
  <si>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</si>
  <si>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</si>
  <si>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</si>
  <si>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</si>
  <si>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</si>
  <si>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</si>
  <si>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</si>
  <si>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</si>
  <si>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</si>
  <si>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</si>
  <si>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</si>
  <si>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</si>
  <si>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</si>
  <si>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</si>
  <si>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</si>
  <si>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</si>
  <si>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</si>
  <si>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</si>
  <si>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</si>
  <si>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</si>
  <si>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</si>
  <si>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</si>
  <si>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</si>
  <si>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</si>
  <si>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</si>
  <si>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</si>
  <si>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</si>
  <si>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</si>
  <si>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</si>
  <si>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</si>
  <si>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</si>
  <si>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</si>
  <si>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</si>
  <si>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</si>
  <si>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</si>
  <si>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{a38b3468-0d91-4539-93c7-99851226bf98}</t>
  </si>
  <si>
    <t>2</t>
  </si>
  <si>
    <t>SO 102, SO 801</t>
  </si>
  <si>
    <t>Chodníky a Architektonické řešení</t>
  </si>
  <si>
    <t>{786ae1b4-8374-4b94-8707-3e541dd2a71e}</t>
  </si>
  <si>
    <t>SO 901</t>
  </si>
  <si>
    <t>VRN - Vedlejší rozpočtové náklady</t>
  </si>
  <si>
    <t>{16837c21-ac83-40a3-ade1-e6ccfcce4fee}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</si>
  <si>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</si>
  <si>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</si>
  <si>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</si>
  <si>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</si>
  <si>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</si>
  <si>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</si>
  <si>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</si>
  <si>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</t>
  </si>
  <si>
    <t>TSK hl.m. Prahy, a.s.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</si>
  <si>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</si>
  <si>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</si>
  <si>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</si>
  <si>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</si>
  <si>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</si>
  <si>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</si>
  <si>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</si>
  <si>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</si>
  <si>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SAN-HLOUB - Sanace podloží - hloubková (dle výsledků geofyzikálního průzkumu podloží)</t>
  </si>
  <si>
    <t xml:space="preserve">    SANACE - SANACE PODLOŽÍ V AKTIVNÍ ZÓNĚ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</si>
  <si>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</si>
  <si>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</si>
  <si>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</si>
  <si>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DZ - Dopravní značení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</si>
  <si>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</si>
  <si>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</si>
  <si>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</si>
  <si>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</si>
  <si>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</si>
  <si>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</si>
  <si>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</si>
  <si>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</si>
  <si>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</si>
  <si>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</si>
  <si>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</si>
  <si>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</si>
  <si>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</si>
  <si>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</si>
  <si>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</si>
  <si>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</si>
  <si>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</si>
  <si>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</si>
  <si>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</si>
  <si>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</si>
  <si>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</si>
  <si>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</si>
  <si>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</si>
  <si>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113154263</t>
  </si>
  <si>
    <t xml:space="preserve">Frézování živičného krytu tl 50 mm pruh š 2 m pl do 1000 m2 s překážkami v trase  (stáv. kce vozovky; odečteno ze situace stavby)</t>
  </si>
  <si>
    <t>m2</t>
  </si>
  <si>
    <t>CS ÚRS 2018 01</t>
  </si>
  <si>
    <t>4</t>
  </si>
  <si>
    <t>546243597</t>
  </si>
  <si>
    <t>113154264</t>
  </si>
  <si>
    <t>Frézování živičného krytu tl 100 mm pruh š 2 m pl do 1000 m2 s překážkami v trase (stáv. kce vozovky; odečteno ze situace stavby)</t>
  </si>
  <si>
    <t>-1269175997</t>
  </si>
  <si>
    <t>3</t>
  </si>
  <si>
    <t>113106151 - 1</t>
  </si>
  <si>
    <t>Rozebrání dlažeb vozovek z velkých kostek s ložem z kameniva ručně (stáv. kce vozovky z VD; odečteno ze situace stavby)</t>
  </si>
  <si>
    <t>-1644146330</t>
  </si>
  <si>
    <t>113106151 - 2</t>
  </si>
  <si>
    <t>Rozebrání dlažeb vozovek z velkých kostek s ložem z kameniva ručně (stáv. kce vozovky z VD; odečteno ze situace stavby) - mezideponie TAM+ZPĚT</t>
  </si>
  <si>
    <t>663694102</t>
  </si>
  <si>
    <t>5</t>
  </si>
  <si>
    <t>113106121</t>
  </si>
  <si>
    <t>Rozebrání dlažeb z betonových nebo kamenných dlaždic komunikací pro pěší ručně (stáv. kce vozovky z bet. dlaždic; odečteno ze situace stavby)</t>
  </si>
  <si>
    <t>-1983278242</t>
  </si>
  <si>
    <t>6</t>
  </si>
  <si>
    <t>113107171</t>
  </si>
  <si>
    <t>Odstranění podkladu z betonu prostého tl 150 mm strojně pl přes 50 do 200 m2 (stáv. kce vozovky; odečteno ze situace stavby)</t>
  </si>
  <si>
    <t>1044693633</t>
  </si>
  <si>
    <t>VV</t>
  </si>
  <si>
    <t>3550+350+45</t>
  </si>
  <si>
    <t>7</t>
  </si>
  <si>
    <t>113107152</t>
  </si>
  <si>
    <t>Odstranění podkladu z kameniva těženého tl 200 mm strojně pl přes 50 do 200 m2 (stáv. kce vozovky; odečteno ze situace stavby)</t>
  </si>
  <si>
    <t>-1347817502</t>
  </si>
  <si>
    <t>16</t>
  </si>
  <si>
    <t>113201112 - 1</t>
  </si>
  <si>
    <t>Vytrhání obrub silničních ležatých OP1 (odečteno ze situace stavby) cca 50% odval</t>
  </si>
  <si>
    <t>m</t>
  </si>
  <si>
    <t>1994650185</t>
  </si>
  <si>
    <t>720/2</t>
  </si>
  <si>
    <t>17</t>
  </si>
  <si>
    <t>113201112 - 2</t>
  </si>
  <si>
    <t>Vytrhání obrub silničních ležatých OP1 (odečteno ze situace stavby) mezideponie TAM+ZPĚT</t>
  </si>
  <si>
    <t>1511630578</t>
  </si>
  <si>
    <t>18</t>
  </si>
  <si>
    <t>132201101</t>
  </si>
  <si>
    <t>Hloubení rýh š do 600 mm v hornině tř. 3 objemu do 100 m3 (pro obruby + drenáže)</t>
  </si>
  <si>
    <t>m3</t>
  </si>
  <si>
    <t>-78871540</t>
  </si>
  <si>
    <t>(870+55)*0,13 + (150+32)</t>
  </si>
  <si>
    <t>19</t>
  </si>
  <si>
    <t>132201109</t>
  </si>
  <si>
    <t>Příplatek za lepivost k hloubení rýh š do 600 mm v hornině tř. 3</t>
  </si>
  <si>
    <t>1130225144</t>
  </si>
  <si>
    <t>20</t>
  </si>
  <si>
    <t>162701105</t>
  </si>
  <si>
    <t>Vodorovné přemístění do 10000 m výkopku/sypaniny z horniny tř. 1 až 4</t>
  </si>
  <si>
    <t>-916736257</t>
  </si>
  <si>
    <t>162701109</t>
  </si>
  <si>
    <t>Příplatek k vodorovnému přemístění výkopku/sypaniny z horniny tř. 1 až 4 ZKD 1000 m přes 10000 m (15x km)</t>
  </si>
  <si>
    <t>1339637546</t>
  </si>
  <si>
    <t>15*302,25</t>
  </si>
  <si>
    <t>22</t>
  </si>
  <si>
    <t>171201211</t>
  </si>
  <si>
    <t>Poplatek za uložení stavebního odpadu - zeminy a kameniva na skládce</t>
  </si>
  <si>
    <t>t</t>
  </si>
  <si>
    <t>-1186942726</t>
  </si>
  <si>
    <t>120,25*1,6</t>
  </si>
  <si>
    <t>23</t>
  </si>
  <si>
    <t>979024443</t>
  </si>
  <si>
    <t>Očištění vybouraných obrubníků a krajníků silničních</t>
  </si>
  <si>
    <t>-329595667</t>
  </si>
  <si>
    <t>24</t>
  </si>
  <si>
    <t>979071111</t>
  </si>
  <si>
    <t>Očištění dlažebních kostek velkých s původním spárováním kamenivem těženým</t>
  </si>
  <si>
    <t>-592215860</t>
  </si>
  <si>
    <t>27</t>
  </si>
  <si>
    <t>979054441</t>
  </si>
  <si>
    <t>Očištění vybouraných z desek nebo dlaždic s původním spárováním z kameniva těženého</t>
  </si>
  <si>
    <t>1186228507</t>
  </si>
  <si>
    <t>45</t>
  </si>
  <si>
    <t>30</t>
  </si>
  <si>
    <t>966006251</t>
  </si>
  <si>
    <t>Odstranění zábrany parkovací zabetonovaného sloupku v do 800 mm</t>
  </si>
  <si>
    <t>kus</t>
  </si>
  <si>
    <t>1167635158</t>
  </si>
  <si>
    <t>31</t>
  </si>
  <si>
    <t>181102302</t>
  </si>
  <si>
    <t>Úprava pláně v zářezech se zhutněním</t>
  </si>
  <si>
    <t>1611290704</t>
  </si>
  <si>
    <t>Zakládání</t>
  </si>
  <si>
    <t>32</t>
  </si>
  <si>
    <t>211561111</t>
  </si>
  <si>
    <t>Výplň odvodňovacích žeber nebo trativodů kamenivem hrubým drceným frakce 4 až 16 mm</t>
  </si>
  <si>
    <t>457606252</t>
  </si>
  <si>
    <t>33</t>
  </si>
  <si>
    <t>211971110</t>
  </si>
  <si>
    <t>Zřízení opláštění žeber nebo trativodů geotextilií v rýze nebo zářezu sklonu do 1:2</t>
  </si>
  <si>
    <t>-493826221</t>
  </si>
  <si>
    <t>34</t>
  </si>
  <si>
    <t>M</t>
  </si>
  <si>
    <t>693111460</t>
  </si>
  <si>
    <t>textilie GEOFILTEX 63 63/30 300 g/m2 do š 8,8 m</t>
  </si>
  <si>
    <t>8</t>
  </si>
  <si>
    <t>404320264</t>
  </si>
  <si>
    <t>35</t>
  </si>
  <si>
    <t>212572111</t>
  </si>
  <si>
    <t>Lože pro trativody ze štěrkopísku tříděného</t>
  </si>
  <si>
    <t>-993005039</t>
  </si>
  <si>
    <t>36</t>
  </si>
  <si>
    <t>212755216</t>
  </si>
  <si>
    <t>Trativody z drenážních trubek plastových flexibilních D 160 mm bez lože</t>
  </si>
  <si>
    <t>-220236661</t>
  </si>
  <si>
    <t>SAN-HLOUB</t>
  </si>
  <si>
    <t>Sanace podloží - hloubková (dle výsledků geofyzikálního průzkumu podloží)</t>
  </si>
  <si>
    <t>37</t>
  </si>
  <si>
    <t>122302201</t>
  </si>
  <si>
    <t>Odkopávky a prokopávky nezapažené pro silnice objemu do 100 m3 v hornině tř. 4 po úsecích - předpoklad do 4m hloubky (hloubková sanace; odhad dle výsledku georadaru)</t>
  </si>
  <si>
    <t>-924665476</t>
  </si>
  <si>
    <t>100*4</t>
  </si>
  <si>
    <t>38</t>
  </si>
  <si>
    <t>122302209-1</t>
  </si>
  <si>
    <t>Příplatek k odkopávkám a prokopávkám pro silnice v hornině tř. 4 za lepivost (hloubková sanace)</t>
  </si>
  <si>
    <t>CS ÚRS 2017 01</t>
  </si>
  <si>
    <t>-779492940</t>
  </si>
  <si>
    <t>39</t>
  </si>
  <si>
    <t>162701105-3</t>
  </si>
  <si>
    <t>Vodorovné přemístění do 10000 m výkopku/sypaniny z horniny tř. 1 až 4 (hloubková sanace)</t>
  </si>
  <si>
    <t>-1638776140</t>
  </si>
  <si>
    <t>40</t>
  </si>
  <si>
    <t>162701109-3</t>
  </si>
  <si>
    <t>Příplatek k vodorovnému přemístění výkopku/sypaniny z horniny tř. 1 až 4 ZKD 1000 m přes 10000 m (hloubková sanace; 15x km)</t>
  </si>
  <si>
    <t>331358609</t>
  </si>
  <si>
    <t>400*15</t>
  </si>
  <si>
    <t>41</t>
  </si>
  <si>
    <t>171201211-3</t>
  </si>
  <si>
    <t>Poplatek za uložení odpadu ze sypaniny na skládce (skládkovné; hloubková sanace)</t>
  </si>
  <si>
    <t>-615368303</t>
  </si>
  <si>
    <t>400*1,6</t>
  </si>
  <si>
    <t>42</t>
  </si>
  <si>
    <t>181102302-4</t>
  </si>
  <si>
    <t>Úprava pláně v zářezech se zhutněním (hloubková sanace)</t>
  </si>
  <si>
    <t>2112482027</t>
  </si>
  <si>
    <t>43</t>
  </si>
  <si>
    <t>564871116-1</t>
  </si>
  <si>
    <t>Podklad ze štěrkodrtě ŠD tl. 300 mm (13x vrstva)</t>
  </si>
  <si>
    <t>796006092</t>
  </si>
  <si>
    <t>44</t>
  </si>
  <si>
    <t>573332316</t>
  </si>
  <si>
    <t>Prolití podkladu z kameniva popílkovou suspenzí pevnosti 2 MPa v množství 102 l/m2 (13% cementu; 13x)</t>
  </si>
  <si>
    <t>1101780090</t>
  </si>
  <si>
    <t>R5c</t>
  </si>
  <si>
    <t>Průkazní zkouška certifikovanou laboratoří včetně vývrtů, analýzy odebraných vzorků, expertního stanovení únosnosti, elaborátu (viz vzorové řezy)</t>
  </si>
  <si>
    <t>512</t>
  </si>
  <si>
    <t>2057919298</t>
  </si>
  <si>
    <t>SANACE</t>
  </si>
  <si>
    <t>SANACE PODLOŽÍ V AKTIVNÍ ZÓNĚ</t>
  </si>
  <si>
    <t>46</t>
  </si>
  <si>
    <t>122202201</t>
  </si>
  <si>
    <t>Odkopávky a prokopávky nezapažené pro silnice objemu do 100 m3 v hornině tř. 3 (SANACE podloží v tl. 500 mm - ODHAD)</t>
  </si>
  <si>
    <t>452232165</t>
  </si>
  <si>
    <t>(3730*0,3)*0,5</t>
  </si>
  <si>
    <t>47</t>
  </si>
  <si>
    <t>122202209</t>
  </si>
  <si>
    <t>Příplatek k odkopávkám a prokopávkám pro silnice v hornině tř. 3 za lepivost</t>
  </si>
  <si>
    <t>-39301789</t>
  </si>
  <si>
    <t>48</t>
  </si>
  <si>
    <t>162701105 - 1</t>
  </si>
  <si>
    <t>-2047864297</t>
  </si>
  <si>
    <t>49</t>
  </si>
  <si>
    <t>162701109 - 1</t>
  </si>
  <si>
    <t>1666113108</t>
  </si>
  <si>
    <t>559,5*15</t>
  </si>
  <si>
    <t>50</t>
  </si>
  <si>
    <t>171201211 - 1</t>
  </si>
  <si>
    <t>-791720939</t>
  </si>
  <si>
    <t>559,5*1,6</t>
  </si>
  <si>
    <t>51</t>
  </si>
  <si>
    <t>919726203</t>
  </si>
  <si>
    <t>Geotextilie pro vyztužení, separaci a filtraci tkaná z PP podélná pevnost v tahu do 80 kN/m (SANACE PODLOŽÍ) - ODHAD</t>
  </si>
  <si>
    <t>1151373540</t>
  </si>
  <si>
    <t>(3730*0,3)*2+133*0,8</t>
  </si>
  <si>
    <t>52</t>
  </si>
  <si>
    <t>564861111 - 1</t>
  </si>
  <si>
    <t>Podklad ze štěrkodrtě ŠD tl 200 mm (SANACE PODLOŽÍ) - ODHAD</t>
  </si>
  <si>
    <t>-851461456</t>
  </si>
  <si>
    <t>53</t>
  </si>
  <si>
    <t>564871116</t>
  </si>
  <si>
    <t>Podklad ze štěrkodrtě ŠD tl. 300 mm (SANACE PODLOŽÍ) - ODHAD</t>
  </si>
  <si>
    <t>948117997</t>
  </si>
  <si>
    <t>Komunikace pozemní</t>
  </si>
  <si>
    <t>54</t>
  </si>
  <si>
    <t>577134111</t>
  </si>
  <si>
    <t>Asfaltový beton vrstva obrusná ACO 11 S 50/70 (ABS) tř. I tl 40 mm š do 3 m z nemodifikovaného asfaltu (VOZOVKA)</t>
  </si>
  <si>
    <t>-862421630</t>
  </si>
  <si>
    <t>55</t>
  </si>
  <si>
    <t>573231108</t>
  </si>
  <si>
    <t xml:space="preserve">Postřik živičný spojovací ze silniční emulze v množství 0,50 kg/m2  (VOZOVKA)</t>
  </si>
  <si>
    <t>-1471173487</t>
  </si>
  <si>
    <t>56</t>
  </si>
  <si>
    <t>565145111</t>
  </si>
  <si>
    <t xml:space="preserve">Asfaltový beton vrstva podkladní ACP 16 S 50/70 (obalované kamenivo OKS) tl 60 mm š do 3 m  (VOZOVKA)</t>
  </si>
  <si>
    <t>903438385</t>
  </si>
  <si>
    <t>57</t>
  </si>
  <si>
    <t>573111112</t>
  </si>
  <si>
    <t xml:space="preserve">Postřik živičný infiltrační s posypem z asfaltu množství 1 kg/m2  (VOZOVKA)</t>
  </si>
  <si>
    <t>214978366</t>
  </si>
  <si>
    <t>58</t>
  </si>
  <si>
    <t>567122114</t>
  </si>
  <si>
    <t xml:space="preserve">Podklad ze směsi stmelené cementem SC C 8/10 (KSC I) tl 150 mm  (VOZOVKA)</t>
  </si>
  <si>
    <t>1908144144</t>
  </si>
  <si>
    <t>59</t>
  </si>
  <si>
    <t>564861111</t>
  </si>
  <si>
    <t xml:space="preserve">Podklad ze štěrkodrtě ŠD tl 200 mm  (VOZOVKA)</t>
  </si>
  <si>
    <t>109543922</t>
  </si>
  <si>
    <t>60</t>
  </si>
  <si>
    <t>916111113</t>
  </si>
  <si>
    <t>Osazení obruby z velkých kostek s boční opěrou do lože z betonu prostého (přídlažba - odvodňovací proužek; dvojlinka z VD žulové)</t>
  </si>
  <si>
    <t>1858627718</t>
  </si>
  <si>
    <t>61</t>
  </si>
  <si>
    <t>58380160</t>
  </si>
  <si>
    <t>kostka dlažební žula velká (přídlažba - odvodňovací proužek; dvojlinka z VD žulové)</t>
  </si>
  <si>
    <t>-1147722595</t>
  </si>
  <si>
    <t>71</t>
  </si>
  <si>
    <t>919735111</t>
  </si>
  <si>
    <t>Řezání stávajícího živičného krytu hl do 50 mm (odečteno ručně ze situace stavby)</t>
  </si>
  <si>
    <t>1484637625</t>
  </si>
  <si>
    <t>72</t>
  </si>
  <si>
    <t>919735112</t>
  </si>
  <si>
    <t>Řezání stávajícího živičného krytu hl do 100 mm (odečteno ručně ze situace stavby)</t>
  </si>
  <si>
    <t>557964459</t>
  </si>
  <si>
    <t>73</t>
  </si>
  <si>
    <t>919735124</t>
  </si>
  <si>
    <t xml:space="preserve">Řezání stávajícího betonového krytu hl do 200 mm  (odečteno ručně ze situace stavby)</t>
  </si>
  <si>
    <t>-1137770154</t>
  </si>
  <si>
    <t>74</t>
  </si>
  <si>
    <t>919112213</t>
  </si>
  <si>
    <t>Řezání spár pro vytvoření komůrky š 10 mm hl 25 mm pro těsnící zálivku v živičném krytu (odečteno ručně ze situace stavby)</t>
  </si>
  <si>
    <t>1126630752</t>
  </si>
  <si>
    <t>75</t>
  </si>
  <si>
    <t>599141111</t>
  </si>
  <si>
    <t>Vyplnění spár mezi silničními dílci živičnou zálivkou (odečteno ručně ze situace stavby)</t>
  </si>
  <si>
    <t>-1453796925</t>
  </si>
  <si>
    <t>76</t>
  </si>
  <si>
    <t>919111112</t>
  </si>
  <si>
    <t>Řezání dilatačních spár š 4 mm hl do 80 mm příčných nebo podélných v čerstvém CB krytu (SC C8/10)</t>
  </si>
  <si>
    <t>-1841389559</t>
  </si>
  <si>
    <t>390/10*10</t>
  </si>
  <si>
    <t>Trubní vedení</t>
  </si>
  <si>
    <t>79</t>
  </si>
  <si>
    <t>115001101</t>
  </si>
  <si>
    <t>Převedení vody potrubím DN do 100 - ve výkopu (oprava stáv. přípojek UV paženou rýhou)</t>
  </si>
  <si>
    <t>499668412</t>
  </si>
  <si>
    <t>80</t>
  </si>
  <si>
    <t>120001101</t>
  </si>
  <si>
    <t>Příplatek za ztížení vykopávky v blízkosti podzemního vedení (výkopy + odstranění štěrkodrti tl.200mm)</t>
  </si>
  <si>
    <t>1078215245</t>
  </si>
  <si>
    <t>(2*6)*15</t>
  </si>
  <si>
    <t>81</t>
  </si>
  <si>
    <t>132232202</t>
  </si>
  <si>
    <t>Hloubení rýh do 10 m3 ručně šířky do 2 m v nesoudržné hornině tř. 3 při překopech inž sítí (oprava stáv. přípojek UV paženou rýhou - bude upřesněno před realizací kamerovým průzkumem; stávající kanalizační řad v hloubce cca 7 m)</t>
  </si>
  <si>
    <t>-1934535689</t>
  </si>
  <si>
    <t>82</t>
  </si>
  <si>
    <t>132332209</t>
  </si>
  <si>
    <t xml:space="preserve">Příplatek za lepivost, hloubení rýh  do 10 m3 ručně šíře do 2 m v hornině tř. 4 při překopech sítí  (oprava stáv. přípojek UV paženou rýhou)</t>
  </si>
  <si>
    <t>875909114</t>
  </si>
  <si>
    <t>83</t>
  </si>
  <si>
    <t>151101103</t>
  </si>
  <si>
    <t xml:space="preserve">Zřízení příložného pažení a rozepření stěn rýh hl do 8 m  (oprava stáv. přípojek UV paženou rýhou)</t>
  </si>
  <si>
    <t>54738287</t>
  </si>
  <si>
    <t>15*6*2</t>
  </si>
  <si>
    <t>84</t>
  </si>
  <si>
    <t>151101113</t>
  </si>
  <si>
    <t xml:space="preserve">Odstranění příložného pažení a rozepření stěn rýh hl do 8 m  (oprava stáv. přípojek UV paženou rýhou)</t>
  </si>
  <si>
    <t>1301481211</t>
  </si>
  <si>
    <t>85</t>
  </si>
  <si>
    <t>162701105-2</t>
  </si>
  <si>
    <t xml:space="preserve">Vodorovné přemístění do 10000 m výkopku/sypaniny z horniny tř. 1 až 4  (oprava stáv. přípojek UV paženou rýhou)</t>
  </si>
  <si>
    <t>-1269202419</t>
  </si>
  <si>
    <t>86</t>
  </si>
  <si>
    <t>162701109-2</t>
  </si>
  <si>
    <t>Příplatek k vodorovnému přemístění výkopku/sypaniny z horniny tř. 1 až 4 ZKD 1000 m přes 10000 m (oprava stáv. přípojek UV paženou rýhou; 15x km)</t>
  </si>
  <si>
    <t>-86060117</t>
  </si>
  <si>
    <t>180*15</t>
  </si>
  <si>
    <t>87</t>
  </si>
  <si>
    <t>171201211-2</t>
  </si>
  <si>
    <t>Poplatek za uložení odpadu ze sypaniny na skládce (oprava stáv. přípojek UV paženou rýhou)</t>
  </si>
  <si>
    <t>-736606883</t>
  </si>
  <si>
    <t>180*1,6</t>
  </si>
  <si>
    <t>88</t>
  </si>
  <si>
    <t>174101101-1</t>
  </si>
  <si>
    <t>Zásyp jam, šachet rýh nebo kolem objektů sypaninou se zhutněním - zásyp ŠD 0/63 (oprava stáv. přípojek UV paženou rýhou)</t>
  </si>
  <si>
    <t>1786307552</t>
  </si>
  <si>
    <t>2*5*15</t>
  </si>
  <si>
    <t>89</t>
  </si>
  <si>
    <t>583441970</t>
  </si>
  <si>
    <t>štěrkodrť frakce 0-63 (oprava stáv. přípojek UV paženou rýhou)</t>
  </si>
  <si>
    <t>-1975095733</t>
  </si>
  <si>
    <t>150*2</t>
  </si>
  <si>
    <t>90</t>
  </si>
  <si>
    <t>174101101-2</t>
  </si>
  <si>
    <t>Zásyp jam, šachet rýh nebo kolem objektů sypaninou se zhutněním - pískový obsyp (oprava stáv. přípojek UV paženou rýhou)</t>
  </si>
  <si>
    <t>-1381222348</t>
  </si>
  <si>
    <t>2*15*0,2</t>
  </si>
  <si>
    <t>91</t>
  </si>
  <si>
    <t>583373100</t>
  </si>
  <si>
    <t>štěrkopísek frakce 0-4 třída B - srovnatelně (oprava stáv. přípojek UV paženou rýhou)</t>
  </si>
  <si>
    <t>1684281834</t>
  </si>
  <si>
    <t>6*1,8</t>
  </si>
  <si>
    <t>92</t>
  </si>
  <si>
    <t>871355221</t>
  </si>
  <si>
    <t>Kanalizační potrubí z tvrdého PVC-systém KG tuhost třídy SN8 DN200 - srovnatelně kamenina (oprava stáv. přípojek UV; skutečná délka přípojek, odečteno ručně ze situace stavby)</t>
  </si>
  <si>
    <t>1456331588</t>
  </si>
  <si>
    <t>93</t>
  </si>
  <si>
    <t>597107040</t>
  </si>
  <si>
    <t>trouba kameninová glazovaná pouze uvnitř DN200mm L2,50m spojovací systém C Třída 240 (oprava stáv. přípojek UV, odečteno ručně ze situace stavby)</t>
  </si>
  <si>
    <t>1341422016</t>
  </si>
  <si>
    <t>94</t>
  </si>
  <si>
    <t>899623141</t>
  </si>
  <si>
    <t>Obetonování potrubí nebo zdiva stok betonem prostým tř. C 12/15 otevřený výkop (oprava stávajících přípojek UV, odečteno ručně ze situace stavby)</t>
  </si>
  <si>
    <t>-195598929</t>
  </si>
  <si>
    <t>95</t>
  </si>
  <si>
    <t>899231111</t>
  </si>
  <si>
    <t>Výšková úprava uličního vstupu nebo vpusti do 200 mm zvýšením mříže (včetně výdechů kanalizace, ODHAD odečteno ručně ze situace stavby)</t>
  </si>
  <si>
    <t>-100394564</t>
  </si>
  <si>
    <t>96</t>
  </si>
  <si>
    <t>286617870</t>
  </si>
  <si>
    <t xml:space="preserve">TEGRA 425 - litinová dešťová mříž 425/40T čtverec -  ODHAD (odečteno ručně ze situace stavby)</t>
  </si>
  <si>
    <t>-1097625799</t>
  </si>
  <si>
    <t>97</t>
  </si>
  <si>
    <t>R1.1</t>
  </si>
  <si>
    <t>Zřízení kompletu nové uliční vpusti vč připojky hornicky, výkopu, pažení, monžáže, zásypu, vysazení vložky, dodání kompletu UV, dodání ost. materiálu, odvozu, přesunu hmot a skládkovného (napojení na řad v hloubce cca 7,5 m)</t>
  </si>
  <si>
    <t>1817702701</t>
  </si>
  <si>
    <t>98</t>
  </si>
  <si>
    <t>R26a</t>
  </si>
  <si>
    <t>Výměna tělesa uliční vpusti, včetně napojení na stávající přípojku a dodání kompletu (těleso, rám s mříží, bahenní koš) obsypu, hutnění, zemních prací, odvozu a skládkovného - ODHAD(odečteno ručně ze situace stavby)</t>
  </si>
  <si>
    <t>127556737</t>
  </si>
  <si>
    <t>99</t>
  </si>
  <si>
    <t>R26b</t>
  </si>
  <si>
    <t>Vyčištění tělesa, výměna koše na splaveniny, tlakový proplach přípojky UV/HV/RŠ tlakovou vodou (odečteno ručně ze situace stavby)</t>
  </si>
  <si>
    <t>-1315930041</t>
  </si>
  <si>
    <t>100</t>
  </si>
  <si>
    <t>R6</t>
  </si>
  <si>
    <t>Vložkování potrubí DN 200 rukávcem (oprava stávající přípojky UV; bude upřesněno před realizací kamerovým průzkumem) - ODHAD</t>
  </si>
  <si>
    <t>1383697575</t>
  </si>
  <si>
    <t>103</t>
  </si>
  <si>
    <t>899431111</t>
  </si>
  <si>
    <t>Výšková úprava uličního vstupu nebo vpusti do 200 mm zvýšením krycího hrnce, šoupěte nebo hydrantu - ODHAD (odečteno ručně ze situace stavby)</t>
  </si>
  <si>
    <t>131073477</t>
  </si>
  <si>
    <t>104</t>
  </si>
  <si>
    <t>422913520</t>
  </si>
  <si>
    <t>poklop litinový typ 504-šoupátkový - ODHAD (odečteno ručně ze situace stavby)</t>
  </si>
  <si>
    <t>-388039136</t>
  </si>
  <si>
    <t>105</t>
  </si>
  <si>
    <t>422914520</t>
  </si>
  <si>
    <t>poklop litinový typ 522-hydrantový DN 80 - ODHAD (odečteno ručně ze situace stavby)</t>
  </si>
  <si>
    <t>-1029949867</t>
  </si>
  <si>
    <t>106</t>
  </si>
  <si>
    <t>899331111</t>
  </si>
  <si>
    <t>Výšková úprava uličního vstupu nebo vpusti do 200 mm zvýšením poklopu - ODHAD (odečteno ručně ze situace stavby)</t>
  </si>
  <si>
    <t>1137619180</t>
  </si>
  <si>
    <t>107</t>
  </si>
  <si>
    <t>286617680</t>
  </si>
  <si>
    <t>TEGRA 425 - poklop litinový děrovaný 425/40t - ODHAD (odečteno ručně ze situace stavby)</t>
  </si>
  <si>
    <t>394538209</t>
  </si>
  <si>
    <t>9</t>
  </si>
  <si>
    <t>Ostatní konstrukce a práce, bourání</t>
  </si>
  <si>
    <t>111</t>
  </si>
  <si>
    <t>916241113 - 1</t>
  </si>
  <si>
    <t>Osazení obrubníku kamenného ležatého s boční opěrou do lože z betonu C16/20nXF1 - přímé OP1 (odečteno ručně ze situace stavby)</t>
  </si>
  <si>
    <t>-2077141117</t>
  </si>
  <si>
    <t>112</t>
  </si>
  <si>
    <t>58380002</t>
  </si>
  <si>
    <t>obrubník kamenný přímý, žula 32x24 OP1 se zámky (360 m mám z deponie)</t>
  </si>
  <si>
    <t>-225281934</t>
  </si>
  <si>
    <t>870-360</t>
  </si>
  <si>
    <t>113</t>
  </si>
  <si>
    <t>916241113 - 2</t>
  </si>
  <si>
    <t>Osazení obrubníku kamenného ležatého s boční opěrou do lože z betonu C16/20nXF1 - obloukové OP1 (odečteno ručně ze situace stavby)</t>
  </si>
  <si>
    <t>-981332949</t>
  </si>
  <si>
    <t>114</t>
  </si>
  <si>
    <t>58380410</t>
  </si>
  <si>
    <t>obrubník kamenný obloukový , žula, r=1 m OP1 32x24 (odečteno ručně ze situace stavby; 6x R1m)</t>
  </si>
  <si>
    <t>-1118506379</t>
  </si>
  <si>
    <t>1,6+1,6+1,6+1,6+1,5+1,5</t>
  </si>
  <si>
    <t>115</t>
  </si>
  <si>
    <t>58380420</t>
  </si>
  <si>
    <t>obrubník kamenný obloukový , žula, r=1÷3 m 32x24 (odečteno ručně ze situace stavby; 2x R1,75m)</t>
  </si>
  <si>
    <t>-485578945</t>
  </si>
  <si>
    <t>4,3+2,9</t>
  </si>
  <si>
    <t>116</t>
  </si>
  <si>
    <t>58380430</t>
  </si>
  <si>
    <t>obrubník kamenný obloukový , žula, r=3÷5 m 32x24 (odečteno ručně ze situace stavby; 1x R3,4m; 1x R3,5m; 2x R4,5m; 1x R5m)</t>
  </si>
  <si>
    <t>2142527705</t>
  </si>
  <si>
    <t>5,3+6,8+4,2+5,6+5,8</t>
  </si>
  <si>
    <t>117</t>
  </si>
  <si>
    <t>58380440</t>
  </si>
  <si>
    <t>obrubník kamenný obloukový , žula, r=5÷10 m 32x24 (odečteno ručně ze situace stavby; 1x R8m)</t>
  </si>
  <si>
    <t>796199363</t>
  </si>
  <si>
    <t>118</t>
  </si>
  <si>
    <t>916991121</t>
  </si>
  <si>
    <t>Lože pod obrubníky, krajníky nebo obruby z dlažebních kostek z betonu prostého</t>
  </si>
  <si>
    <t>-347425764</t>
  </si>
  <si>
    <t>DZ</t>
  </si>
  <si>
    <t>Dopravní značení</t>
  </si>
  <si>
    <t>134</t>
  </si>
  <si>
    <t>915611111</t>
  </si>
  <si>
    <t>Předznačení vodorovného liniového značení</t>
  </si>
  <si>
    <t>1335270995</t>
  </si>
  <si>
    <t>380+290+307+320</t>
  </si>
  <si>
    <t>135</t>
  </si>
  <si>
    <t>915111111</t>
  </si>
  <si>
    <t>Vodorovné dopravní značení dělící čáry souvislé š 125 mm základní bílá barva</t>
  </si>
  <si>
    <t>670843290</t>
  </si>
  <si>
    <t>136</t>
  </si>
  <si>
    <t>915211112</t>
  </si>
  <si>
    <t>Vodorovné dopravní značení dělící čáry souvislé š 125 mm retroreflexní bílý plast</t>
  </si>
  <si>
    <t>-1334584301</t>
  </si>
  <si>
    <t>137</t>
  </si>
  <si>
    <t>915121111</t>
  </si>
  <si>
    <t>Vodorovné dopravní značení vodící čáry souvislé š 250 mm základní bíllá barva</t>
  </si>
  <si>
    <t>1101483908</t>
  </si>
  <si>
    <t>138</t>
  </si>
  <si>
    <t>915221112</t>
  </si>
  <si>
    <t>Vodorovné dopravní značení vodící čáry souvislé š 250 mm retroreflexní bílý plast</t>
  </si>
  <si>
    <t>2014316694</t>
  </si>
  <si>
    <t>139</t>
  </si>
  <si>
    <t>915111115</t>
  </si>
  <si>
    <t>Vodorovné dopravní značení dělící čáry souvislé š 125 mm základní žlutá barva</t>
  </si>
  <si>
    <t>-1148492137</t>
  </si>
  <si>
    <t>140</t>
  </si>
  <si>
    <t>915211116</t>
  </si>
  <si>
    <t>Vodorovné dopravní značení dělící čáry souvislé š 125 mm retroreflexní žlutý plast</t>
  </si>
  <si>
    <t>-853715863</t>
  </si>
  <si>
    <t>141</t>
  </si>
  <si>
    <t>915111115 - 1</t>
  </si>
  <si>
    <t>Vodorovné dopravní značení dělící čáry souvislé š 125 mm základní modrá barva</t>
  </si>
  <si>
    <t>717029344</t>
  </si>
  <si>
    <t>142</t>
  </si>
  <si>
    <t>915211116 - 1</t>
  </si>
  <si>
    <t>Vodorovné dopravní značení dělící čáry souvislé š 125 mm retroreflexní modrý plast</t>
  </si>
  <si>
    <t>-1678641108</t>
  </si>
  <si>
    <t>143</t>
  </si>
  <si>
    <t>915321115</t>
  </si>
  <si>
    <t>Předformátované vodorovné dopravní značení vodící pás pro slabozraké</t>
  </si>
  <si>
    <t>-1808230956</t>
  </si>
  <si>
    <t>144</t>
  </si>
  <si>
    <t>915621111</t>
  </si>
  <si>
    <t>Předznačení vodorovného plošného značení</t>
  </si>
  <si>
    <t>-326522190</t>
  </si>
  <si>
    <t>90+55</t>
  </si>
  <si>
    <t>145</t>
  </si>
  <si>
    <t>915131111</t>
  </si>
  <si>
    <t>Vodorovné dopravní značení přechody pro chodce, šipky, symboly základní bílá barva</t>
  </si>
  <si>
    <t>240532356</t>
  </si>
  <si>
    <t>146</t>
  </si>
  <si>
    <t>915231112</t>
  </si>
  <si>
    <t>Vodorovné dopravní značení přechody pro chodce, šipky, symboly retroreflexní bílý plast</t>
  </si>
  <si>
    <t>960647890</t>
  </si>
  <si>
    <t>147</t>
  </si>
  <si>
    <t>966006132</t>
  </si>
  <si>
    <t>Odstranění značek dopravních nebo orientačních se sloupky s betonovými patkami</t>
  </si>
  <si>
    <t>-170072852</t>
  </si>
  <si>
    <t>148</t>
  </si>
  <si>
    <t>966006211</t>
  </si>
  <si>
    <t>Odstranění svislých dopravních značek ze sloupů, sloupků nebo konzol</t>
  </si>
  <si>
    <t>210194764</t>
  </si>
  <si>
    <t>149</t>
  </si>
  <si>
    <t>966006132 - 1</t>
  </si>
  <si>
    <t>Odstranění značek dopravních nebo orientačních se sloupky s betonovými patkami - PŘESUN STÁVAJICÍCH</t>
  </si>
  <si>
    <t>-1599435128</t>
  </si>
  <si>
    <t>150</t>
  </si>
  <si>
    <t>966006211 - 1</t>
  </si>
  <si>
    <t xml:space="preserve">Odstranění svislých dopravních značek ze sloupů, sloupků nebo konzol  - PŘESUN STÁVAJICÍCH</t>
  </si>
  <si>
    <t>604860333</t>
  </si>
  <si>
    <t>151</t>
  </si>
  <si>
    <t>914511112</t>
  </si>
  <si>
    <t>Montáž sloupku dopravních značek délky do 3,5 m s betonovým základem a patkou - PŘESUN STÁVAJICÍCH + NOVÉ</t>
  </si>
  <si>
    <t>-1382988542</t>
  </si>
  <si>
    <t>8+2</t>
  </si>
  <si>
    <t>152</t>
  </si>
  <si>
    <t>40445235</t>
  </si>
  <si>
    <t>sloupek Al pro dopravní značku D 60mm v 350mm - PŘESUN STÁVAJICÍCH</t>
  </si>
  <si>
    <t>-482426983</t>
  </si>
  <si>
    <t>153</t>
  </si>
  <si>
    <t>914111111</t>
  </si>
  <si>
    <t>Montáž svislé dopravní značky do velikosti 1 m2 objímkami na sloupek nebo konzolu - PŘESUN STÁVAJICÍCH + NOVÉ</t>
  </si>
  <si>
    <t>396968238</t>
  </si>
  <si>
    <t>22+2+6</t>
  </si>
  <si>
    <t>154</t>
  </si>
  <si>
    <t>40444230</t>
  </si>
  <si>
    <t xml:space="preserve">značka dopravní svislá FeZn NK 500 x 500 mm (IP4b, IP6) </t>
  </si>
  <si>
    <t>910477731</t>
  </si>
  <si>
    <t>155</t>
  </si>
  <si>
    <t>40445444</t>
  </si>
  <si>
    <t>značka dopravní svislá nereflexní FeZn-Al rám 500x300mm (2 x E12a)</t>
  </si>
  <si>
    <t>-1004537216</t>
  </si>
  <si>
    <t>156</t>
  </si>
  <si>
    <t>40444256</t>
  </si>
  <si>
    <t>značka dopravní svislá FeZn NK 500 x 700 mm (3 x E13 - ruzné velikosti, IP13c) + náhrada za poškozené (odhad)</t>
  </si>
  <si>
    <t>22452192</t>
  </si>
  <si>
    <t>4 + 11</t>
  </si>
  <si>
    <t>997</t>
  </si>
  <si>
    <t>Přesun sutě</t>
  </si>
  <si>
    <t>157</t>
  </si>
  <si>
    <t>997211511</t>
  </si>
  <si>
    <t>Vodorovná doprava suti po suchu na vzdálenost do 1 km</t>
  </si>
  <si>
    <t>-739392353</t>
  </si>
  <si>
    <t>1293,6+1363,2+1354,62</t>
  </si>
  <si>
    <t>158</t>
  </si>
  <si>
    <t>997211519</t>
  </si>
  <si>
    <t>Příplatek ZKD 1 km u vodorovné dopravy suti (24x km)</t>
  </si>
  <si>
    <t>1238962382</t>
  </si>
  <si>
    <t>159</t>
  </si>
  <si>
    <t>997221815</t>
  </si>
  <si>
    <t xml:space="preserve">Poplatek za uložení betonového odpadu na skládce (skládkovné) </t>
  </si>
  <si>
    <t>-623910107</t>
  </si>
  <si>
    <t>160</t>
  </si>
  <si>
    <t>997221845</t>
  </si>
  <si>
    <t xml:space="preserve">Poplatek za uložení odpadu z asfaltových povrchů na skládce (skládkovné; cena ověřena poptávkou na území Hlavního města Prahy a blízkého okolí) </t>
  </si>
  <si>
    <t>476517524</t>
  </si>
  <si>
    <t>161</t>
  </si>
  <si>
    <t>997221855</t>
  </si>
  <si>
    <t xml:space="preserve">Poplatek za uložení odpadu z kameniva na skládce (skládkovné; cena ověřena poptávkou na území Hlavního města Prahy a blízkého okolí) </t>
  </si>
  <si>
    <t>-690184859</t>
  </si>
  <si>
    <t>162</t>
  </si>
  <si>
    <t>997221612 - 1</t>
  </si>
  <si>
    <t>Nakládání vybouraných hmot na dopravní prostředky pro vodorovnou dopravu (staveništní doprava; mezideponie TAM)</t>
  </si>
  <si>
    <t>264836608</t>
  </si>
  <si>
    <t>163</t>
  </si>
  <si>
    <t>997221571 - 1</t>
  </si>
  <si>
    <t>Vodorovná doprava vybouraných hmot do 1 km (staveništní doprava; mezideponie TAM)</t>
  </si>
  <si>
    <t>-1188056158</t>
  </si>
  <si>
    <t>164</t>
  </si>
  <si>
    <t>997221579 - 1</t>
  </si>
  <si>
    <t>Příplatek ZKD 1 km u vodorovné dopravy vybouraných hmot (14 x km mezideponie TAM)</t>
  </si>
  <si>
    <t>-25517431</t>
  </si>
  <si>
    <t>183,63*14 'Přepočtené koeficientem množství</t>
  </si>
  <si>
    <t>165</t>
  </si>
  <si>
    <t>997221612 - 2</t>
  </si>
  <si>
    <t>Nakládání vybouraných hmot na dopravní prostředky pro vodorovnou dopravu (staveništní doprava; mezideponie ZPĚT)</t>
  </si>
  <si>
    <t>1640999955</t>
  </si>
  <si>
    <t>166</t>
  </si>
  <si>
    <t>997221571 - 2</t>
  </si>
  <si>
    <t>Vodorovná doprava vybouraných hmot do 1 km (staveništní doprava; mezideponie ZPĚT)</t>
  </si>
  <si>
    <t>1721196561</t>
  </si>
  <si>
    <t>167</t>
  </si>
  <si>
    <t>997221579 - 2</t>
  </si>
  <si>
    <t xml:space="preserve">Příplatek ZKD 1 km u vodorovné dopravy vybouraných hmot (14 x km mezideponie  ZPĚT)</t>
  </si>
  <si>
    <t>1966936595</t>
  </si>
  <si>
    <t>998</t>
  </si>
  <si>
    <t>Přesun hmot</t>
  </si>
  <si>
    <t>168</t>
  </si>
  <si>
    <t>998225111</t>
  </si>
  <si>
    <t>Přesun hmot pro pozemní komunikace s krytem z kamene, monolitickým betonovým nebo živičným</t>
  </si>
  <si>
    <t>1405730303</t>
  </si>
  <si>
    <t>169</t>
  </si>
  <si>
    <t>998225194</t>
  </si>
  <si>
    <t>Příplatek k přesunu hmot pro pozemní komunikace s krytem z kamene, živičným, betonovým do 5000 m</t>
  </si>
  <si>
    <t>1447768907</t>
  </si>
  <si>
    <t>170</t>
  </si>
  <si>
    <t>998225195</t>
  </si>
  <si>
    <t>Příplatek k přesunu hmot pro pozemní komunikace s krytem z kamene, živičným, betonovým ZKD 5000 m (4 x km)</t>
  </si>
  <si>
    <t>369951060</t>
  </si>
  <si>
    <t>921,326*4 'Přepočtené koeficientem množství</t>
  </si>
  <si>
    <t>N00</t>
  </si>
  <si>
    <t>Nepojmenované práce</t>
  </si>
  <si>
    <t>N01</t>
  </si>
  <si>
    <t>Nepojmenovaný díl</t>
  </si>
  <si>
    <t>171</t>
  </si>
  <si>
    <t>R10.1</t>
  </si>
  <si>
    <t>Statická zatěžovací zkouška včetně protokolu (kontrola únosnosti pláně Edef,2) - v trase</t>
  </si>
  <si>
    <t>2071439088</t>
  </si>
  <si>
    <t>172</t>
  </si>
  <si>
    <t>R29</t>
  </si>
  <si>
    <t>Montáž plastové dělené chráničky do DN150 vč dodání, zemních prací, obetonování tl 100 mm, skládkovného se zhutněným zásypem - ODHAD</t>
  </si>
  <si>
    <t>620654188</t>
  </si>
  <si>
    <t>173</t>
  </si>
  <si>
    <t>R3.2</t>
  </si>
  <si>
    <t>Kamenická úprava ostrýh rohů obrubníků (ve vjezdech)</t>
  </si>
  <si>
    <t>-1665293468</t>
  </si>
  <si>
    <t>SO 102, SO 801 - Chodníky a Architektonické řešení</t>
  </si>
  <si>
    <t xml:space="preserve">    6 - Úpravy povrchů, podlahy a osazování výplní</t>
  </si>
  <si>
    <t>113107141</t>
  </si>
  <si>
    <t>Odstranění podkladu živičného tl 50 mm ručně (stáv. kce chdníku; odečteno ze situace stavby)</t>
  </si>
  <si>
    <t>184583953</t>
  </si>
  <si>
    <t>113106111 - 1</t>
  </si>
  <si>
    <t>Rozebrání dlažeb z mozaiky komunikací pro pěší ručně vč. slepecké (stáv. kce chdníku; odečteno ze situace stavby) cca 50% odval</t>
  </si>
  <si>
    <t>-746642911</t>
  </si>
  <si>
    <t>113106111 - 2</t>
  </si>
  <si>
    <t>Rozebrání dlažeb z mozaiky komunikací pro pěší ručně vč. slepecké (stáv. kce chdníku; odečteno ze situace stavby) mezideponie TAM+ZPĚT</t>
  </si>
  <si>
    <t>701990264</t>
  </si>
  <si>
    <t>113106151</t>
  </si>
  <si>
    <t>Rozebrání dlažeb vozovek z velkých kostek s ložem z kameniva ručně (stáv. kce chdníku; odečteno ze situace stavby)</t>
  </si>
  <si>
    <t>-1800174531</t>
  </si>
  <si>
    <t>113106161</t>
  </si>
  <si>
    <t>Rozebrání dlažeb vozovek z drobných kostek s ložem z kameniva ručně (stáv. kce chdníku; odečteno ze situace stavby)</t>
  </si>
  <si>
    <t>1932901013</t>
  </si>
  <si>
    <t>113106122</t>
  </si>
  <si>
    <t>Rozebrání dlažeb z kamenných dlaždic komunikací pro pěší ručně (stáv. kce chdníku; odečteno ze situace stavby)</t>
  </si>
  <si>
    <t>247356128</t>
  </si>
  <si>
    <t>113107130</t>
  </si>
  <si>
    <t xml:space="preserve">Odstranění podkladu z betonu prostého tl 100 mm ručně  (stáv. kce chdníku; odečteno ze situace stavby)</t>
  </si>
  <si>
    <t>1615643157</t>
  </si>
  <si>
    <t>113107111</t>
  </si>
  <si>
    <t>Odstranění podkladu z kameniva těženého tl 100 mm ručně (stáv. kce chdníku; odečteno ze situace stavby)</t>
  </si>
  <si>
    <t>-1000233686</t>
  </si>
  <si>
    <t>-1528009716</t>
  </si>
  <si>
    <t>10</t>
  </si>
  <si>
    <t>979071121</t>
  </si>
  <si>
    <t>Očištění dlažebních kostek drobných s původním spárováním kamenivem těženým</t>
  </si>
  <si>
    <t>416573160</t>
  </si>
  <si>
    <t>11</t>
  </si>
  <si>
    <t>979071131</t>
  </si>
  <si>
    <t>Očištění dlažebních kostek mozaikových kamenivem těženým nebo MV</t>
  </si>
  <si>
    <t>1558298527</t>
  </si>
  <si>
    <t>665+665</t>
  </si>
  <si>
    <t>12</t>
  </si>
  <si>
    <t>-1625698668</t>
  </si>
  <si>
    <t>13</t>
  </si>
  <si>
    <t>966005111</t>
  </si>
  <si>
    <t>Rozebrání a odstranění silničního zábradlí se sloupky osazenými s betonovými patkami</t>
  </si>
  <si>
    <t>-716013321</t>
  </si>
  <si>
    <t>14</t>
  </si>
  <si>
    <t>966001211</t>
  </si>
  <si>
    <t>Odstranění lavičky stabilní zabetonované</t>
  </si>
  <si>
    <t>-1490358263</t>
  </si>
  <si>
    <t>588372464</t>
  </si>
  <si>
    <t>591111111</t>
  </si>
  <si>
    <t>Kladení dlažby z kostek velkých z kamene do lože z kameniva těženého tl 50 mm (nová kce vjezdů, odečteno ručně ze situace stavby)</t>
  </si>
  <si>
    <t>1075562001</t>
  </si>
  <si>
    <t>591442111</t>
  </si>
  <si>
    <t>Kladení dlažby z mozaiky dvou a vícebarevné komunikací pro pěší lože z MC (nová kce chodníků, odečteno ručně ze situace stavby)</t>
  </si>
  <si>
    <t>-396050673</t>
  </si>
  <si>
    <t>583800170-1</t>
  </si>
  <si>
    <t>mozaika dlažební nová řezaná, mramor bílá/modrá velikost 4/6 cm (nová kce chodníků; včetně ztratného 5%; 665m2 mám z deponie)</t>
  </si>
  <si>
    <t>1791693602</t>
  </si>
  <si>
    <t>(2350-665)*1,05</t>
  </si>
  <si>
    <t>R52</t>
  </si>
  <si>
    <t>Kladení slepecké dlažby z dlaždic do lože z MC (slepecké pásy v novém chodníku ve vzoru, odečteno ručně ze situace stavby)</t>
  </si>
  <si>
    <t>357004753</t>
  </si>
  <si>
    <t>R103</t>
  </si>
  <si>
    <t>slepecká dlaždice z umělého kamene s reliéfním povrchem tl. 60 mm - zesílená (slepecké pásy v novém chodníku ve vzoru, odečteno ručně ze situace stavby)</t>
  </si>
  <si>
    <t>512080349</t>
  </si>
  <si>
    <t>63,7254901960784*1,02 'Přepočtené koeficientem množství</t>
  </si>
  <si>
    <t>R53</t>
  </si>
  <si>
    <t>Kladení broušené desky šířky 250 mm do lože z MC (slepecké pásy v novém chodníku, odečteno ručně ze situace stavby)</t>
  </si>
  <si>
    <t>1774572392</t>
  </si>
  <si>
    <t>R104</t>
  </si>
  <si>
    <t>broušená mramorová deska tl. 50-60 mm a šířky 250 mm - zesílená (slepecké pásy v novém chodníku a vjezdech, odečteno ručně ze situace stavby)</t>
  </si>
  <si>
    <t>887903265</t>
  </si>
  <si>
    <t>39,2156862745098*1,02 'Přepočtené koeficientem množství</t>
  </si>
  <si>
    <t>567122111</t>
  </si>
  <si>
    <t>Podklad ze směsi stmelené cementem SC C 8/10 (KSC I) tl 120 mm</t>
  </si>
  <si>
    <t>-1625443161</t>
  </si>
  <si>
    <t>190+2350+65+40</t>
  </si>
  <si>
    <t>564831111</t>
  </si>
  <si>
    <t>Podklad ze štěrkodrtě ŠD tl 100 mm</t>
  </si>
  <si>
    <t>-1882883872</t>
  </si>
  <si>
    <t>Úpravy povrchů, podlahy a osazování výplní</t>
  </si>
  <si>
    <t>25</t>
  </si>
  <si>
    <t>632481213</t>
  </si>
  <si>
    <t>Separační vrstva z PE fólie - nopová fólie - srovnatelně (odečteno ručně ze situace stavby)</t>
  </si>
  <si>
    <t>-923552216</t>
  </si>
  <si>
    <t>26</t>
  </si>
  <si>
    <t>R30</t>
  </si>
  <si>
    <t>Oprava fasády stávajících budov zednicky - ODHAD</t>
  </si>
  <si>
    <t>-153973329</t>
  </si>
  <si>
    <t>877265271-1</t>
  </si>
  <si>
    <t>Montáž lapače střešních splavenin DN 100 (odečteno ručně ze situace stavby)</t>
  </si>
  <si>
    <t>-869522978</t>
  </si>
  <si>
    <t>28</t>
  </si>
  <si>
    <t>552441020</t>
  </si>
  <si>
    <t>lapač střešních splavenin - geiger DN 150 mm litinový - ODHAD (odečteno ručně ze situace stavby)</t>
  </si>
  <si>
    <t>1342462004</t>
  </si>
  <si>
    <t>29</t>
  </si>
  <si>
    <t>-742126297</t>
  </si>
  <si>
    <t>-2025120021</t>
  </si>
  <si>
    <t>-455459284</t>
  </si>
  <si>
    <t>-326873972</t>
  </si>
  <si>
    <t>552410210</t>
  </si>
  <si>
    <t>poklop šachtový třída D 400, čtvercový rám 850, vstup 600 mm, REXESS s ventilací - ODHAD (odečteno ručně ze situace stavby)</t>
  </si>
  <si>
    <t>-712970240</t>
  </si>
  <si>
    <t>R501</t>
  </si>
  <si>
    <t>Výšková rektifikace regulátoru plynu</t>
  </si>
  <si>
    <t>907309247</t>
  </si>
  <si>
    <t>R502</t>
  </si>
  <si>
    <t>Výšková rektifikace poklopu CETIN</t>
  </si>
  <si>
    <t>-250887654</t>
  </si>
  <si>
    <t>-1638568192</t>
  </si>
  <si>
    <t>obrubník kamenný přímý, žula 32x24 OP1 se zámky</t>
  </si>
  <si>
    <t>-215488789</t>
  </si>
  <si>
    <t>1049030747</t>
  </si>
  <si>
    <t>obrubník kamenný obloukový , žula, r=1÷3 m 32x24 (odečteno ručně ze situace stavby; 2x R1,75m; 1x R2m)</t>
  </si>
  <si>
    <t>27691447</t>
  </si>
  <si>
    <t>2,7</t>
  </si>
  <si>
    <t>obrubník kamenný obloukový , žula, r=3÷5 m 32x24 (odečteno ručně ze situace stavby; 1x R3,8m)</t>
  </si>
  <si>
    <t>2094270786</t>
  </si>
  <si>
    <t>818106427</t>
  </si>
  <si>
    <t>935114122 - 1</t>
  </si>
  <si>
    <t>Štěrbinový odvodňovací betonový žlab 450x500 mm se spádem 0,5% se základem, včetně vybourání původního, odvozu, skládkovného a dodání včetně přípojky - OBNOVA PŮVODNÍHO</t>
  </si>
  <si>
    <t>-1636391369</t>
  </si>
  <si>
    <t>911121111 - R</t>
  </si>
  <si>
    <t>Osazení a montáž zábradlí ocelového přichyceného do betonového podkladu, 2 madla, včetně dodávky</t>
  </si>
  <si>
    <t>-240048148</t>
  </si>
  <si>
    <t>936124112</t>
  </si>
  <si>
    <t>Montáž lavičky stabilní parkové se zabetonováním noh (7 laviček je stávájících)</t>
  </si>
  <si>
    <t>-1201334500</t>
  </si>
  <si>
    <t>74910106</t>
  </si>
  <si>
    <t xml:space="preserve">lavička s opěradlem (kotvená) 180 x 62,5 x 75,5 cm  konstrukce - litina, sedák - dřevo (7 laviček je stávájících; upřesnění dle specifikace správce)</t>
  </si>
  <si>
    <t>-1180011452</t>
  </si>
  <si>
    <t>936174312 - 1</t>
  </si>
  <si>
    <t>Montáž stojanu na kola na pevný podklad</t>
  </si>
  <si>
    <t>-1738208711</t>
  </si>
  <si>
    <t>74910152 - 1</t>
  </si>
  <si>
    <t>stojan na kola (upřesnění dle specifikace správce)</t>
  </si>
  <si>
    <t>-2078888975</t>
  </si>
  <si>
    <t>184201112 - 1</t>
  </si>
  <si>
    <t>Výsadba stromu bez balu do jamky výška kmene do 2,5 m v rovině a svahu do 1:5 (včetně výkopu, odvozu, skládkovného, zásypu, osazení mříže, korzetu atd...)</t>
  </si>
  <si>
    <t>-1818591443</t>
  </si>
  <si>
    <t>R-STR1</t>
  </si>
  <si>
    <t>Crataegus Laevigata (upřesnění dle specifikace správce)</t>
  </si>
  <si>
    <t>-1843136076</t>
  </si>
  <si>
    <t>R-STR2</t>
  </si>
  <si>
    <t>Liquidambar Styraciflua (upřesnění dle specifikace správce)</t>
  </si>
  <si>
    <t>949449191</t>
  </si>
  <si>
    <t>R-STR3</t>
  </si>
  <si>
    <t>Sophora Japonica (upřesnění dle specifikace správce)</t>
  </si>
  <si>
    <t>1987399825</t>
  </si>
  <si>
    <t>R-MRIZ</t>
  </si>
  <si>
    <t>mříž ke stromům staropražského typu, Litinová 1500/500 mm (upřesnění dle specifikace správce)</t>
  </si>
  <si>
    <t>768419585</t>
  </si>
  <si>
    <t>R-KORZ</t>
  </si>
  <si>
    <t>ochranná mříž (korzet) ke stromům (výšky 1870 mm, průměr 400-500 mm)</t>
  </si>
  <si>
    <t>-1910142540</t>
  </si>
  <si>
    <t>183106614</t>
  </si>
  <si>
    <t>Ochrana stromu protikořenovou clonou v rovině nebo na svahu do 1:5 hloubky do 1400 mm</t>
  </si>
  <si>
    <t>1921020909</t>
  </si>
  <si>
    <t>R-KOR</t>
  </si>
  <si>
    <t>kořenová bariéra proti prorůstání kořenů</t>
  </si>
  <si>
    <t>2010692434</t>
  </si>
  <si>
    <t>R801</t>
  </si>
  <si>
    <t>2 roky nasledující péče o stromy</t>
  </si>
  <si>
    <t>rok</t>
  </si>
  <si>
    <t>-1150622199</t>
  </si>
  <si>
    <t>1043086146</t>
  </si>
  <si>
    <t>1018578875</t>
  </si>
  <si>
    <t>1181094032</t>
  </si>
  <si>
    <t>-58076045</t>
  </si>
  <si>
    <t>818752184</t>
  </si>
  <si>
    <t>62</t>
  </si>
  <si>
    <t>-1953802961</t>
  </si>
  <si>
    <t>63</t>
  </si>
  <si>
    <t>1538360822</t>
  </si>
  <si>
    <t>64</t>
  </si>
  <si>
    <t>-1831874435</t>
  </si>
  <si>
    <t>186,8*14 'Přepočtené koeficientem množství</t>
  </si>
  <si>
    <t>65</t>
  </si>
  <si>
    <t>-572206289</t>
  </si>
  <si>
    <t>66</t>
  </si>
  <si>
    <t>1607063447</t>
  </si>
  <si>
    <t>67</t>
  </si>
  <si>
    <t>-1543465302</t>
  </si>
  <si>
    <t>68</t>
  </si>
  <si>
    <t>-1215275259</t>
  </si>
  <si>
    <t>69</t>
  </si>
  <si>
    <t>1415193222</t>
  </si>
  <si>
    <t>70</t>
  </si>
  <si>
    <t>-1793360034</t>
  </si>
  <si>
    <t>807,365*4 'Přepočtené koeficientem množství</t>
  </si>
  <si>
    <t>-1230134088</t>
  </si>
  <si>
    <t>SO 901 - 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</si>
  <si>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</si>
  <si>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</si>
  <si>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</si>
  <si>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</si>
  <si>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</si>
  <si>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</si>
  <si>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</si>
  <si>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</si>
  <si>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</si>
  <si>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</si>
  <si>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 - hloubkový průzkum podloží georadarem</t>
  </si>
  <si>
    <t>kpl</t>
  </si>
  <si>
    <t>1024</t>
  </si>
  <si>
    <t>712754688</t>
  </si>
  <si>
    <t>011434000-1</t>
  </si>
  <si>
    <t>Měření (monitoring) hlukové hladiny LAeq včetně protokolu a zprávy - před realizací</t>
  </si>
  <si>
    <t>-1360081306</t>
  </si>
  <si>
    <t>011434000-2</t>
  </si>
  <si>
    <t>Měření (monitoring) hlukové hladiny LAeq včetně protokolu a zprávy - po realizaci</t>
  </si>
  <si>
    <t>-916310849</t>
  </si>
  <si>
    <t>011454000</t>
  </si>
  <si>
    <t>Měření (monitoring) vibrací</t>
  </si>
  <si>
    <t>-980883442</t>
  </si>
  <si>
    <t>011503000-1</t>
  </si>
  <si>
    <t>Stavební průzkum bez rozlišení - ručně kopané sondy</t>
  </si>
  <si>
    <t>730769371</t>
  </si>
  <si>
    <t>8+8</t>
  </si>
  <si>
    <t>011503000-2</t>
  </si>
  <si>
    <t>Stavební průzkum bez rozlišení - kamerový průzkum stávajících UV a přípojek UV - před realizací</t>
  </si>
  <si>
    <t>-66414347</t>
  </si>
  <si>
    <t>011503000-3</t>
  </si>
  <si>
    <t>Stavební průzkum bez rozlišení - kamerový průzkum realizovaných UV a přípojek - po realizaci</t>
  </si>
  <si>
    <t>32448904</t>
  </si>
  <si>
    <t>012103000</t>
  </si>
  <si>
    <t>Geodetické práce před výstavbou - vytýčení stávajících inženýrských sítí</t>
  </si>
  <si>
    <t>1148479442</t>
  </si>
  <si>
    <t>012203000</t>
  </si>
  <si>
    <t>Geodetické práce při provádění stavby - vytýčení stavby</t>
  </si>
  <si>
    <t>1300687014</t>
  </si>
  <si>
    <t>012303000</t>
  </si>
  <si>
    <t>Geodetické práce po výstavbě - zaměření skutečného provedení stavby, vč. odevzdání na IPR Praha</t>
  </si>
  <si>
    <t>-148407286</t>
  </si>
  <si>
    <t>013203000</t>
  </si>
  <si>
    <t>Dokumentace stavby bez rozlišení - aktualizace projektu DIO včetně projednání DIRu</t>
  </si>
  <si>
    <t>-1302074213</t>
  </si>
  <si>
    <t>013244000</t>
  </si>
  <si>
    <t>Dokumentace pro provádění stavby (RDS)</t>
  </si>
  <si>
    <t>-2109146944</t>
  </si>
  <si>
    <t>013254000</t>
  </si>
  <si>
    <t>Dokumentace skutečného provedení stavby (DSPS)</t>
  </si>
  <si>
    <t>-943609768</t>
  </si>
  <si>
    <t>R9</t>
  </si>
  <si>
    <t>Náklady DIO včetně drobných stavebních úprav (realizace; montáž + demontáž) - ODHAD</t>
  </si>
  <si>
    <t>1747698866</t>
  </si>
  <si>
    <t>VRN3</t>
  </si>
  <si>
    <t>Zařízení staveniště</t>
  </si>
  <si>
    <t>030001000</t>
  </si>
  <si>
    <t xml:space="preserve">Zařízení staveniště  (3% ze základny "ZRN celkem" za objekty)</t>
  </si>
  <si>
    <t>%</t>
  </si>
  <si>
    <t>854959739</t>
  </si>
  <si>
    <t>031103000</t>
  </si>
  <si>
    <t>Projektové práce pro zařízení staveniště</t>
  </si>
  <si>
    <t>1152465981</t>
  </si>
  <si>
    <t>VRN4</t>
  </si>
  <si>
    <t>Inženýrská činnost</t>
  </si>
  <si>
    <t>034503000</t>
  </si>
  <si>
    <t>Informační tabule na staveništi</t>
  </si>
  <si>
    <t>-1657082484</t>
  </si>
  <si>
    <t>043002000-1</t>
  </si>
  <si>
    <t>Zkoušky a ostatní měření - pasportizace objektů</t>
  </si>
  <si>
    <t>-678451080</t>
  </si>
  <si>
    <t>043002000-2</t>
  </si>
  <si>
    <t>Zkoušky a ostatní měření - repasportizace objektů</t>
  </si>
  <si>
    <t>77068546</t>
  </si>
  <si>
    <t>VRN6</t>
  </si>
  <si>
    <t>Územní vlivy</t>
  </si>
  <si>
    <t>060001000</t>
  </si>
  <si>
    <t>Územní vlivy (3% ze základny "ZRN celkem" za objekty)</t>
  </si>
  <si>
    <t>904928717</t>
  </si>
  <si>
    <t>VRN7</t>
  </si>
  <si>
    <t>Provozní vlivy</t>
  </si>
  <si>
    <t>070001000</t>
  </si>
  <si>
    <t>Provozní vlivy (5% ze základny "ZRN celkem" za objekty)</t>
  </si>
  <si>
    <t>222706494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</si>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</sst>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9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29</v>
      </c>
      <c r="AO10" s="26"/>
      <c r="AP10" s="26"/>
      <c r="AQ10" s="28"/>
      <c r="BE10" s="36"/>
      <c r="BS10" s="21" t="s">
        <v>8</v>
      </c>
    </row>
    <row r="11" ht="18.48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31</v>
      </c>
      <c r="AL11" s="26"/>
      <c r="AM11" s="26"/>
      <c r="AN11" s="32" t="s">
        <v>32</v>
      </c>
      <c r="AO11" s="26"/>
      <c r="AP11" s="26"/>
      <c r="AQ11" s="28"/>
      <c r="BE11" s="36"/>
      <c r="BS11" s="21" t="s">
        <v>8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ht="14.4" customHeight="1">
      <c r="B13" s="25"/>
      <c r="C13" s="26"/>
      <c r="D13" s="37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34</v>
      </c>
      <c r="AO13" s="26"/>
      <c r="AP13" s="26"/>
      <c r="AQ13" s="28"/>
      <c r="BE13" s="36"/>
      <c r="BS13" s="21" t="s">
        <v>8</v>
      </c>
    </row>
    <row r="14">
      <c r="B14" s="25"/>
      <c r="C14" s="26"/>
      <c r="D14" s="26"/>
      <c r="E14" s="39" t="s">
        <v>34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26"/>
      <c r="AM14" s="26"/>
      <c r="AN14" s="39" t="s">
        <v>34</v>
      </c>
      <c r="AO14" s="26"/>
      <c r="AP14" s="26"/>
      <c r="AQ14" s="28"/>
      <c r="BE14" s="36"/>
      <c r="BS14" s="21" t="s">
        <v>8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36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37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31</v>
      </c>
      <c r="AL17" s="26"/>
      <c r="AM17" s="26"/>
      <c r="AN17" s="32" t="s">
        <v>38</v>
      </c>
      <c r="AO17" s="26"/>
      <c r="AP17" s="26"/>
      <c r="AQ17" s="28"/>
      <c r="BE17" s="36"/>
      <c r="BS17" s="21" t="s">
        <v>39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39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41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42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43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44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45</v>
      </c>
      <c r="E26" s="51"/>
      <c r="F26" s="52" t="s">
        <v>46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47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48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49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50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52</v>
      </c>
      <c r="U32" s="58"/>
      <c r="V32" s="58"/>
      <c r="W32" s="58"/>
      <c r="X32" s="60" t="s">
        <v>53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56-2017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ulice Jungmannova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Praha 1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 "","",AN8)</f>
        <v>20. 7. 2018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>MČ Praha 1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35</v>
      </c>
      <c r="AJ46" s="71"/>
      <c r="AK46" s="71"/>
      <c r="AL46" s="71"/>
      <c r="AM46" s="74" t="str">
        <f>IF(E17="","",E17)</f>
        <v>Sinpps s.r.o.</v>
      </c>
      <c r="AN46" s="74"/>
      <c r="AO46" s="74"/>
      <c r="AP46" s="74"/>
      <c r="AQ46" s="71"/>
      <c r="AR46" s="69"/>
      <c r="AS46" s="83" t="s">
        <v>55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33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56</v>
      </c>
      <c r="D49" s="94"/>
      <c r="E49" s="94"/>
      <c r="F49" s="94"/>
      <c r="G49" s="94"/>
      <c r="H49" s="95"/>
      <c r="I49" s="96" t="s">
        <v>57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58</v>
      </c>
      <c r="AH49" s="94"/>
      <c r="AI49" s="94"/>
      <c r="AJ49" s="94"/>
      <c r="AK49" s="94"/>
      <c r="AL49" s="94"/>
      <c r="AM49" s="94"/>
      <c r="AN49" s="96" t="s">
        <v>59</v>
      </c>
      <c r="AO49" s="94"/>
      <c r="AP49" s="94"/>
      <c r="AQ49" s="98" t="s">
        <v>60</v>
      </c>
      <c r="AR49" s="69"/>
      <c r="AS49" s="99" t="s">
        <v>61</v>
      </c>
      <c r="AT49" s="100" t="s">
        <v>62</v>
      </c>
      <c r="AU49" s="100" t="s">
        <v>63</v>
      </c>
      <c r="AV49" s="100" t="s">
        <v>64</v>
      </c>
      <c r="AW49" s="100" t="s">
        <v>65</v>
      </c>
      <c r="AX49" s="100" t="s">
        <v>66</v>
      </c>
      <c r="AY49" s="100" t="s">
        <v>67</v>
      </c>
      <c r="AZ49" s="100" t="s">
        <v>68</v>
      </c>
      <c r="BA49" s="100" t="s">
        <v>69</v>
      </c>
      <c r="BB49" s="100" t="s">
        <v>70</v>
      </c>
      <c r="BC49" s="100" t="s">
        <v>71</v>
      </c>
      <c r="BD49" s="101" t="s">
        <v>72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73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ROUND(SUM(AG52:AG54),2)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ROUND(SUM(AS52:AS54),2)</f>
        <v>0</v>
      </c>
      <c r="AT51" s="111">
        <f>ROUND(SUM(AV51:AW51),2)</f>
        <v>0</v>
      </c>
      <c r="AU51" s="112">
        <f>ROUND(SUM(AU52:AU54),5)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ROUND(SUM(AZ52:AZ54),2)</f>
        <v>0</v>
      </c>
      <c r="BA51" s="111">
        <f>ROUND(SUM(BA52:BA54),2)</f>
        <v>0</v>
      </c>
      <c r="BB51" s="111">
        <f>ROUND(SUM(BB52:BB54),2)</f>
        <v>0</v>
      </c>
      <c r="BC51" s="111">
        <f>ROUND(SUM(BC52:BC54),2)</f>
        <v>0</v>
      </c>
      <c r="BD51" s="113">
        <f>ROUND(SUM(BD52:BD54),2)</f>
        <v>0</v>
      </c>
      <c r="BS51" s="114" t="s">
        <v>74</v>
      </c>
      <c r="BT51" s="114" t="s">
        <v>75</v>
      </c>
      <c r="BU51" s="115" t="s">
        <v>76</v>
      </c>
      <c r="BV51" s="114" t="s">
        <v>77</v>
      </c>
      <c r="BW51" s="114" t="s">
        <v>7</v>
      </c>
      <c r="BX51" s="114" t="s">
        <v>78</v>
      </c>
      <c r="CL51" s="114" t="s">
        <v>21</v>
      </c>
    </row>
    <row r="52" s="5" customFormat="1" ht="16.5" customHeight="1">
      <c r="A52" s="116" t="s">
        <v>79</v>
      </c>
      <c r="B52" s="117"/>
      <c r="C52" s="118"/>
      <c r="D52" s="119" t="s">
        <v>80</v>
      </c>
      <c r="E52" s="119"/>
      <c r="F52" s="119"/>
      <c r="G52" s="119"/>
      <c r="H52" s="119"/>
      <c r="I52" s="120"/>
      <c r="J52" s="119" t="s">
        <v>81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'SO 101 - Komunikace'!J27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82</v>
      </c>
      <c r="AR52" s="123"/>
      <c r="AS52" s="124">
        <v>0</v>
      </c>
      <c r="AT52" s="125">
        <f>ROUND(SUM(AV52:AW52),2)</f>
        <v>0</v>
      </c>
      <c r="AU52" s="126">
        <f>'SO 101 - Komunikace'!P89</f>
        <v>0</v>
      </c>
      <c r="AV52" s="125">
        <f>'SO 101 - Komunikace'!J30</f>
        <v>0</v>
      </c>
      <c r="AW52" s="125">
        <f>'SO 101 - Komunikace'!J31</f>
        <v>0</v>
      </c>
      <c r="AX52" s="125">
        <f>'SO 101 - Komunikace'!J32</f>
        <v>0</v>
      </c>
      <c r="AY52" s="125">
        <f>'SO 101 - Komunikace'!J33</f>
        <v>0</v>
      </c>
      <c r="AZ52" s="125">
        <f>'SO 101 - Komunikace'!F30</f>
        <v>0</v>
      </c>
      <c r="BA52" s="125">
        <f>'SO 101 - Komunikace'!F31</f>
        <v>0</v>
      </c>
      <c r="BB52" s="125">
        <f>'SO 101 - Komunikace'!F32</f>
        <v>0</v>
      </c>
      <c r="BC52" s="125">
        <f>'SO 101 - Komunikace'!F33</f>
        <v>0</v>
      </c>
      <c r="BD52" s="127">
        <f>'SO 101 - Komunikace'!F34</f>
        <v>0</v>
      </c>
      <c r="BT52" s="128" t="s">
        <v>83</v>
      </c>
      <c r="BV52" s="128" t="s">
        <v>77</v>
      </c>
      <c r="BW52" s="128" t="s">
        <v>84</v>
      </c>
      <c r="BX52" s="128" t="s">
        <v>7</v>
      </c>
      <c r="CL52" s="128" t="s">
        <v>21</v>
      </c>
      <c r="CM52" s="128" t="s">
        <v>85</v>
      </c>
    </row>
    <row r="53" s="5" customFormat="1" ht="47.25" customHeight="1">
      <c r="A53" s="116" t="s">
        <v>79</v>
      </c>
      <c r="B53" s="117"/>
      <c r="C53" s="118"/>
      <c r="D53" s="119" t="s">
        <v>86</v>
      </c>
      <c r="E53" s="119"/>
      <c r="F53" s="119"/>
      <c r="G53" s="119"/>
      <c r="H53" s="119"/>
      <c r="I53" s="120"/>
      <c r="J53" s="119" t="s">
        <v>87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'SO 102, SO 801 - Chodníky...'!J27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82</v>
      </c>
      <c r="AR53" s="123"/>
      <c r="AS53" s="124">
        <v>0</v>
      </c>
      <c r="AT53" s="125">
        <f>ROUND(SUM(AV53:AW53),2)</f>
        <v>0</v>
      </c>
      <c r="AU53" s="126">
        <f>'SO 102, SO 801 - Chodníky...'!P86</f>
        <v>0</v>
      </c>
      <c r="AV53" s="125">
        <f>'SO 102, SO 801 - Chodníky...'!J30</f>
        <v>0</v>
      </c>
      <c r="AW53" s="125">
        <f>'SO 102, SO 801 - Chodníky...'!J31</f>
        <v>0</v>
      </c>
      <c r="AX53" s="125">
        <f>'SO 102, SO 801 - Chodníky...'!J32</f>
        <v>0</v>
      </c>
      <c r="AY53" s="125">
        <f>'SO 102, SO 801 - Chodníky...'!J33</f>
        <v>0</v>
      </c>
      <c r="AZ53" s="125">
        <f>'SO 102, SO 801 - Chodníky...'!F30</f>
        <v>0</v>
      </c>
      <c r="BA53" s="125">
        <f>'SO 102, SO 801 - Chodníky...'!F31</f>
        <v>0</v>
      </c>
      <c r="BB53" s="125">
        <f>'SO 102, SO 801 - Chodníky...'!F32</f>
        <v>0</v>
      </c>
      <c r="BC53" s="125">
        <f>'SO 102, SO 801 - Chodníky...'!F33</f>
        <v>0</v>
      </c>
      <c r="BD53" s="127">
        <f>'SO 102, SO 801 - Chodníky...'!F34</f>
        <v>0</v>
      </c>
      <c r="BT53" s="128" t="s">
        <v>83</v>
      </c>
      <c r="BV53" s="128" t="s">
        <v>77</v>
      </c>
      <c r="BW53" s="128" t="s">
        <v>88</v>
      </c>
      <c r="BX53" s="128" t="s">
        <v>7</v>
      </c>
      <c r="CL53" s="128" t="s">
        <v>21</v>
      </c>
      <c r="CM53" s="128" t="s">
        <v>85</v>
      </c>
    </row>
    <row r="54" s="5" customFormat="1" ht="16.5" customHeight="1">
      <c r="A54" s="116" t="s">
        <v>79</v>
      </c>
      <c r="B54" s="117"/>
      <c r="C54" s="118"/>
      <c r="D54" s="119" t="s">
        <v>89</v>
      </c>
      <c r="E54" s="119"/>
      <c r="F54" s="119"/>
      <c r="G54" s="119"/>
      <c r="H54" s="119"/>
      <c r="I54" s="120"/>
      <c r="J54" s="119" t="s">
        <v>90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'SO 901 - VRN - Vedlejší r...'!J27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82</v>
      </c>
      <c r="AR54" s="123"/>
      <c r="AS54" s="129">
        <v>0</v>
      </c>
      <c r="AT54" s="130">
        <f>ROUND(SUM(AV54:AW54),2)</f>
        <v>0</v>
      </c>
      <c r="AU54" s="131">
        <f>'SO 901 - VRN - Vedlejší r...'!P82</f>
        <v>0</v>
      </c>
      <c r="AV54" s="130">
        <f>'SO 901 - VRN - Vedlejší r...'!J30</f>
        <v>0</v>
      </c>
      <c r="AW54" s="130">
        <f>'SO 901 - VRN - Vedlejší r...'!J31</f>
        <v>0</v>
      </c>
      <c r="AX54" s="130">
        <f>'SO 901 - VRN - Vedlejší r...'!J32</f>
        <v>0</v>
      </c>
      <c r="AY54" s="130">
        <f>'SO 901 - VRN - Vedlejší r...'!J33</f>
        <v>0</v>
      </c>
      <c r="AZ54" s="130">
        <f>'SO 901 - VRN - Vedlejší r...'!F30</f>
        <v>0</v>
      </c>
      <c r="BA54" s="130">
        <f>'SO 901 - VRN - Vedlejší r...'!F31</f>
        <v>0</v>
      </c>
      <c r="BB54" s="130">
        <f>'SO 901 - VRN - Vedlejší r...'!F32</f>
        <v>0</v>
      </c>
      <c r="BC54" s="130">
        <f>'SO 901 - VRN - Vedlejší r...'!F33</f>
        <v>0</v>
      </c>
      <c r="BD54" s="132">
        <f>'SO 901 - VRN - Vedlejší r...'!F34</f>
        <v>0</v>
      </c>
      <c r="BT54" s="128" t="s">
        <v>83</v>
      </c>
      <c r="BV54" s="128" t="s">
        <v>77</v>
      </c>
      <c r="BW54" s="128" t="s">
        <v>91</v>
      </c>
      <c r="BX54" s="128" t="s">
        <v>7</v>
      </c>
      <c r="CL54" s="128" t="s">
        <v>21</v>
      </c>
      <c r="CM54" s="128" t="s">
        <v>85</v>
      </c>
    </row>
    <row r="55" s="1" customFormat="1" ht="30" customHeight="1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69"/>
    </row>
    <row r="56" s="1" customFormat="1" ht="6.96" customHeight="1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9"/>
    </row>
  </sheetData>
  <sheetProtection sheet="1" formatColumns="0" formatRows="0" objects="1" scenarios="1" spinCount="100000" saltValue="4IocDBGqLmvYmEDd9+8uCqSiEasPEdWWUsj7S2UbLsVeQY2Z3B4PgIdyPwIrug515ti1nY0lH3g+WvL6mbqFdQ==" hashValue="2lnFA8oODYIhSPr+ffVvd4q6ipk7DnKpZ2lp8FDYltJAxH7Msr+TcCIyGUihFdSI47NXK90z9GpLnW2WkrrICQ==" algorithmName="SHA-512" password="CC35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SO 101 - Komunikace'!C2" display="/"/>
    <hyperlink ref="A53" location="'SO 102, SO 801 - Chodníky...'!C2" display="/"/>
    <hyperlink ref="A54" location="'SO 901 - VRN - Vedlejší r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92</v>
      </c>
      <c r="G1" s="136" t="s">
        <v>93</v>
      </c>
      <c r="H1" s="136"/>
      <c r="I1" s="137"/>
      <c r="J1" s="136" t="s">
        <v>94</v>
      </c>
      <c r="K1" s="135" t="s">
        <v>95</v>
      </c>
      <c r="L1" s="136" t="s">
        <v>96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84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85</v>
      </c>
    </row>
    <row r="4" ht="36.96" customHeight="1">
      <c r="B4" s="25"/>
      <c r="C4" s="26"/>
      <c r="D4" s="27" t="s">
        <v>97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Rekonstrukce ulice Jungmannova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98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99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20. 7. 2018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29</v>
      </c>
      <c r="K14" s="48"/>
    </row>
    <row r="15" s="1" customFormat="1" ht="18" customHeight="1">
      <c r="B15" s="43"/>
      <c r="C15" s="44"/>
      <c r="D15" s="44"/>
      <c r="E15" s="32" t="s">
        <v>100</v>
      </c>
      <c r="F15" s="44"/>
      <c r="G15" s="44"/>
      <c r="H15" s="44"/>
      <c r="I15" s="143" t="s">
        <v>31</v>
      </c>
      <c r="J15" s="32" t="s">
        <v>32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33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31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35</v>
      </c>
      <c r="E20" s="44"/>
      <c r="F20" s="44"/>
      <c r="G20" s="44"/>
      <c r="H20" s="44"/>
      <c r="I20" s="143" t="s">
        <v>28</v>
      </c>
      <c r="J20" s="32" t="s">
        <v>36</v>
      </c>
      <c r="K20" s="48"/>
    </row>
    <row r="21" s="1" customFormat="1" ht="18" customHeight="1">
      <c r="B21" s="43"/>
      <c r="C21" s="44"/>
      <c r="D21" s="44"/>
      <c r="E21" s="32" t="s">
        <v>37</v>
      </c>
      <c r="F21" s="44"/>
      <c r="G21" s="44"/>
      <c r="H21" s="44"/>
      <c r="I21" s="143" t="s">
        <v>31</v>
      </c>
      <c r="J21" s="32" t="s">
        <v>38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ROUND(J89,2)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="1" customFormat="1" ht="14.4" customHeight="1">
      <c r="B30" s="43"/>
      <c r="C30" s="44"/>
      <c r="D30" s="52" t="s">
        <v>45</v>
      </c>
      <c r="E30" s="52" t="s">
        <v>46</v>
      </c>
      <c r="F30" s="154">
        <f>ROUND(SUM(BE89:BE277), 2)</f>
        <v>0</v>
      </c>
      <c r="G30" s="44"/>
      <c r="H30" s="44"/>
      <c r="I30" s="155">
        <v>0.20999999999999999</v>
      </c>
      <c r="J30" s="154">
        <f>ROUND(ROUND((SUM(BE89:BE277)), 2)*I30, 2)</f>
        <v>0</v>
      </c>
      <c r="K30" s="48"/>
    </row>
    <row r="31" s="1" customFormat="1" ht="14.4" customHeight="1">
      <c r="B31" s="43"/>
      <c r="C31" s="44"/>
      <c r="D31" s="44"/>
      <c r="E31" s="52" t="s">
        <v>47</v>
      </c>
      <c r="F31" s="154">
        <f>ROUND(SUM(BF89:BF277), 2)</f>
        <v>0</v>
      </c>
      <c r="G31" s="44"/>
      <c r="H31" s="44"/>
      <c r="I31" s="155">
        <v>0.14999999999999999</v>
      </c>
      <c r="J31" s="154">
        <f>ROUND(ROUND((SUM(BF89:BF277)),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48</v>
      </c>
      <c r="F32" s="154">
        <f>ROUND(SUM(BG89:BG277),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49</v>
      </c>
      <c r="F33" s="154">
        <f>ROUND(SUM(BH89:BH277),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50</v>
      </c>
      <c r="F34" s="154">
        <f>ROUND(SUM(BI89:BI277),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101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Rekonstrukce ulice Jungmannova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98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SO 101 - Komunikace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Praha 1</v>
      </c>
      <c r="G49" s="44"/>
      <c r="H49" s="44"/>
      <c r="I49" s="143" t="s">
        <v>25</v>
      </c>
      <c r="J49" s="144" t="str">
        <f>IF(J12="","",J12)</f>
        <v>20. 7. 2018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TSK hl.m. Prahy, a.s.</v>
      </c>
      <c r="G51" s="44"/>
      <c r="H51" s="44"/>
      <c r="I51" s="143" t="s">
        <v>35</v>
      </c>
      <c r="J51" s="41" t="str">
        <f>E21</f>
        <v>Sinpps s.r.o.</v>
      </c>
      <c r="K51" s="48"/>
    </row>
    <row r="52" s="1" customFormat="1" ht="14.4" customHeight="1">
      <c r="B52" s="43"/>
      <c r="C52" s="37" t="s">
        <v>33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102</v>
      </c>
      <c r="D54" s="156"/>
      <c r="E54" s="156"/>
      <c r="F54" s="156"/>
      <c r="G54" s="156"/>
      <c r="H54" s="156"/>
      <c r="I54" s="170"/>
      <c r="J54" s="171" t="s">
        <v>103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104</v>
      </c>
      <c r="D56" s="44"/>
      <c r="E56" s="44"/>
      <c r="F56" s="44"/>
      <c r="G56" s="44"/>
      <c r="H56" s="44"/>
      <c r="I56" s="141"/>
      <c r="J56" s="152">
        <f>J89</f>
        <v>0</v>
      </c>
      <c r="K56" s="48"/>
      <c r="AU56" s="21" t="s">
        <v>105</v>
      </c>
    </row>
    <row r="57" s="7" customFormat="1" ht="24.96" customHeight="1">
      <c r="B57" s="174"/>
      <c r="C57" s="175"/>
      <c r="D57" s="176" t="s">
        <v>106</v>
      </c>
      <c r="E57" s="177"/>
      <c r="F57" s="177"/>
      <c r="G57" s="177"/>
      <c r="H57" s="177"/>
      <c r="I57" s="178"/>
      <c r="J57" s="179">
        <f>J90</f>
        <v>0</v>
      </c>
      <c r="K57" s="180"/>
    </row>
    <row r="58" s="8" customFormat="1" ht="19.92" customHeight="1">
      <c r="B58" s="181"/>
      <c r="C58" s="182"/>
      <c r="D58" s="183" t="s">
        <v>107</v>
      </c>
      <c r="E58" s="184"/>
      <c r="F58" s="184"/>
      <c r="G58" s="184"/>
      <c r="H58" s="184"/>
      <c r="I58" s="185"/>
      <c r="J58" s="186">
        <f>J91</f>
        <v>0</v>
      </c>
      <c r="K58" s="187"/>
    </row>
    <row r="59" s="8" customFormat="1" ht="19.92" customHeight="1">
      <c r="B59" s="181"/>
      <c r="C59" s="182"/>
      <c r="D59" s="183" t="s">
        <v>108</v>
      </c>
      <c r="E59" s="184"/>
      <c r="F59" s="184"/>
      <c r="G59" s="184"/>
      <c r="H59" s="184"/>
      <c r="I59" s="185"/>
      <c r="J59" s="186">
        <f>J121</f>
        <v>0</v>
      </c>
      <c r="K59" s="187"/>
    </row>
    <row r="60" s="8" customFormat="1" ht="19.92" customHeight="1">
      <c r="B60" s="181"/>
      <c r="C60" s="182"/>
      <c r="D60" s="183" t="s">
        <v>109</v>
      </c>
      <c r="E60" s="184"/>
      <c r="F60" s="184"/>
      <c r="G60" s="184"/>
      <c r="H60" s="184"/>
      <c r="I60" s="185"/>
      <c r="J60" s="186">
        <f>J127</f>
        <v>0</v>
      </c>
      <c r="K60" s="187"/>
    </row>
    <row r="61" s="8" customFormat="1" ht="19.92" customHeight="1">
      <c r="B61" s="181"/>
      <c r="C61" s="182"/>
      <c r="D61" s="183" t="s">
        <v>110</v>
      </c>
      <c r="E61" s="184"/>
      <c r="F61" s="184"/>
      <c r="G61" s="184"/>
      <c r="H61" s="184"/>
      <c r="I61" s="185"/>
      <c r="J61" s="186">
        <f>J140</f>
        <v>0</v>
      </c>
      <c r="K61" s="187"/>
    </row>
    <row r="62" s="8" customFormat="1" ht="19.92" customHeight="1">
      <c r="B62" s="181"/>
      <c r="C62" s="182"/>
      <c r="D62" s="183" t="s">
        <v>111</v>
      </c>
      <c r="E62" s="184"/>
      <c r="F62" s="184"/>
      <c r="G62" s="184"/>
      <c r="H62" s="184"/>
      <c r="I62" s="185"/>
      <c r="J62" s="186">
        <f>J153</f>
        <v>0</v>
      </c>
      <c r="K62" s="187"/>
    </row>
    <row r="63" s="8" customFormat="1" ht="19.92" customHeight="1">
      <c r="B63" s="181"/>
      <c r="C63" s="182"/>
      <c r="D63" s="183" t="s">
        <v>112</v>
      </c>
      <c r="E63" s="184"/>
      <c r="F63" s="184"/>
      <c r="G63" s="184"/>
      <c r="H63" s="184"/>
      <c r="I63" s="185"/>
      <c r="J63" s="186">
        <f>J169</f>
        <v>0</v>
      </c>
      <c r="K63" s="187"/>
    </row>
    <row r="64" s="8" customFormat="1" ht="19.92" customHeight="1">
      <c r="B64" s="181"/>
      <c r="C64" s="182"/>
      <c r="D64" s="183" t="s">
        <v>113</v>
      </c>
      <c r="E64" s="184"/>
      <c r="F64" s="184"/>
      <c r="G64" s="184"/>
      <c r="H64" s="184"/>
      <c r="I64" s="185"/>
      <c r="J64" s="186">
        <f>J209</f>
        <v>0</v>
      </c>
      <c r="K64" s="187"/>
    </row>
    <row r="65" s="8" customFormat="1" ht="19.92" customHeight="1">
      <c r="B65" s="181"/>
      <c r="C65" s="182"/>
      <c r="D65" s="183" t="s">
        <v>114</v>
      </c>
      <c r="E65" s="184"/>
      <c r="F65" s="184"/>
      <c r="G65" s="184"/>
      <c r="H65" s="184"/>
      <c r="I65" s="185"/>
      <c r="J65" s="186">
        <f>J222</f>
        <v>0</v>
      </c>
      <c r="K65" s="187"/>
    </row>
    <row r="66" s="8" customFormat="1" ht="19.92" customHeight="1">
      <c r="B66" s="181"/>
      <c r="C66" s="182"/>
      <c r="D66" s="183" t="s">
        <v>115</v>
      </c>
      <c r="E66" s="184"/>
      <c r="F66" s="184"/>
      <c r="G66" s="184"/>
      <c r="H66" s="184"/>
      <c r="I66" s="185"/>
      <c r="J66" s="186">
        <f>J253</f>
        <v>0</v>
      </c>
      <c r="K66" s="187"/>
    </row>
    <row r="67" s="8" customFormat="1" ht="19.92" customHeight="1">
      <c r="B67" s="181"/>
      <c r="C67" s="182"/>
      <c r="D67" s="183" t="s">
        <v>116</v>
      </c>
      <c r="E67" s="184"/>
      <c r="F67" s="184"/>
      <c r="G67" s="184"/>
      <c r="H67" s="184"/>
      <c r="I67" s="185"/>
      <c r="J67" s="186">
        <f>J268</f>
        <v>0</v>
      </c>
      <c r="K67" s="187"/>
    </row>
    <row r="68" s="7" customFormat="1" ht="24.96" customHeight="1">
      <c r="B68" s="174"/>
      <c r="C68" s="175"/>
      <c r="D68" s="176" t="s">
        <v>117</v>
      </c>
      <c r="E68" s="177"/>
      <c r="F68" s="177"/>
      <c r="G68" s="177"/>
      <c r="H68" s="177"/>
      <c r="I68" s="178"/>
      <c r="J68" s="179">
        <f>J273</f>
        <v>0</v>
      </c>
      <c r="K68" s="180"/>
    </row>
    <row r="69" s="8" customFormat="1" ht="19.92" customHeight="1">
      <c r="B69" s="181"/>
      <c r="C69" s="182"/>
      <c r="D69" s="183" t="s">
        <v>118</v>
      </c>
      <c r="E69" s="184"/>
      <c r="F69" s="184"/>
      <c r="G69" s="184"/>
      <c r="H69" s="184"/>
      <c r="I69" s="185"/>
      <c r="J69" s="186">
        <f>J274</f>
        <v>0</v>
      </c>
      <c r="K69" s="187"/>
    </row>
    <row r="70" s="1" customFormat="1" ht="21.84" customHeight="1">
      <c r="B70" s="43"/>
      <c r="C70" s="44"/>
      <c r="D70" s="44"/>
      <c r="E70" s="44"/>
      <c r="F70" s="44"/>
      <c r="G70" s="44"/>
      <c r="H70" s="44"/>
      <c r="I70" s="141"/>
      <c r="J70" s="44"/>
      <c r="K70" s="48"/>
    </row>
    <row r="71" s="1" customFormat="1" ht="6.96" customHeight="1">
      <c r="B71" s="64"/>
      <c r="C71" s="65"/>
      <c r="D71" s="65"/>
      <c r="E71" s="65"/>
      <c r="F71" s="65"/>
      <c r="G71" s="65"/>
      <c r="H71" s="65"/>
      <c r="I71" s="163"/>
      <c r="J71" s="65"/>
      <c r="K71" s="66"/>
    </row>
    <row r="75" s="1" customFormat="1" ht="6.96" customHeight="1">
      <c r="B75" s="67"/>
      <c r="C75" s="68"/>
      <c r="D75" s="68"/>
      <c r="E75" s="68"/>
      <c r="F75" s="68"/>
      <c r="G75" s="68"/>
      <c r="H75" s="68"/>
      <c r="I75" s="166"/>
      <c r="J75" s="68"/>
      <c r="K75" s="68"/>
      <c r="L75" s="69"/>
    </row>
    <row r="76" s="1" customFormat="1" ht="36.96" customHeight="1">
      <c r="B76" s="43"/>
      <c r="C76" s="70" t="s">
        <v>119</v>
      </c>
      <c r="D76" s="71"/>
      <c r="E76" s="71"/>
      <c r="F76" s="71"/>
      <c r="G76" s="71"/>
      <c r="H76" s="71"/>
      <c r="I76" s="188"/>
      <c r="J76" s="71"/>
      <c r="K76" s="71"/>
      <c r="L76" s="69"/>
    </row>
    <row r="77" s="1" customFormat="1" ht="6.96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="1" customFormat="1" ht="14.4" customHeight="1">
      <c r="B78" s="43"/>
      <c r="C78" s="73" t="s">
        <v>18</v>
      </c>
      <c r="D78" s="71"/>
      <c r="E78" s="71"/>
      <c r="F78" s="71"/>
      <c r="G78" s="71"/>
      <c r="H78" s="71"/>
      <c r="I78" s="188"/>
      <c r="J78" s="71"/>
      <c r="K78" s="71"/>
      <c r="L78" s="69"/>
    </row>
    <row r="79" s="1" customFormat="1" ht="16.5" customHeight="1">
      <c r="B79" s="43"/>
      <c r="C79" s="71"/>
      <c r="D79" s="71"/>
      <c r="E79" s="189" t="str">
        <f>E7</f>
        <v>Rekonstrukce ulice Jungmannova</v>
      </c>
      <c r="F79" s="73"/>
      <c r="G79" s="73"/>
      <c r="H79" s="73"/>
      <c r="I79" s="188"/>
      <c r="J79" s="71"/>
      <c r="K79" s="71"/>
      <c r="L79" s="69"/>
    </row>
    <row r="80" s="1" customFormat="1" ht="14.4" customHeight="1">
      <c r="B80" s="43"/>
      <c r="C80" s="73" t="s">
        <v>98</v>
      </c>
      <c r="D80" s="71"/>
      <c r="E80" s="71"/>
      <c r="F80" s="71"/>
      <c r="G80" s="71"/>
      <c r="H80" s="71"/>
      <c r="I80" s="188"/>
      <c r="J80" s="71"/>
      <c r="K80" s="71"/>
      <c r="L80" s="69"/>
    </row>
    <row r="81" s="1" customFormat="1" ht="17.25" customHeight="1">
      <c r="B81" s="43"/>
      <c r="C81" s="71"/>
      <c r="D81" s="71"/>
      <c r="E81" s="79" t="str">
        <f>E9</f>
        <v>SO 101 - Komunikace</v>
      </c>
      <c r="F81" s="71"/>
      <c r="G81" s="71"/>
      <c r="H81" s="71"/>
      <c r="I81" s="188"/>
      <c r="J81" s="71"/>
      <c r="K81" s="71"/>
      <c r="L81" s="69"/>
    </row>
    <row r="82" s="1" customFormat="1" ht="6.96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="1" customFormat="1" ht="18" customHeight="1">
      <c r="B83" s="43"/>
      <c r="C83" s="73" t="s">
        <v>23</v>
      </c>
      <c r="D83" s="71"/>
      <c r="E83" s="71"/>
      <c r="F83" s="190" t="str">
        <f>F12</f>
        <v>Praha 1</v>
      </c>
      <c r="G83" s="71"/>
      <c r="H83" s="71"/>
      <c r="I83" s="191" t="s">
        <v>25</v>
      </c>
      <c r="J83" s="82" t="str">
        <f>IF(J12="","",J12)</f>
        <v>20. 7. 2018</v>
      </c>
      <c r="K83" s="71"/>
      <c r="L83" s="69"/>
    </row>
    <row r="84" s="1" customFormat="1" ht="6.96" customHeight="1">
      <c r="B84" s="43"/>
      <c r="C84" s="71"/>
      <c r="D84" s="71"/>
      <c r="E84" s="71"/>
      <c r="F84" s="71"/>
      <c r="G84" s="71"/>
      <c r="H84" s="71"/>
      <c r="I84" s="188"/>
      <c r="J84" s="71"/>
      <c r="K84" s="71"/>
      <c r="L84" s="69"/>
    </row>
    <row r="85" s="1" customFormat="1">
      <c r="B85" s="43"/>
      <c r="C85" s="73" t="s">
        <v>27</v>
      </c>
      <c r="D85" s="71"/>
      <c r="E85" s="71"/>
      <c r="F85" s="190" t="str">
        <f>E15</f>
        <v>TSK hl.m. Prahy, a.s.</v>
      </c>
      <c r="G85" s="71"/>
      <c r="H85" s="71"/>
      <c r="I85" s="191" t="s">
        <v>35</v>
      </c>
      <c r="J85" s="190" t="str">
        <f>E21</f>
        <v>Sinpps s.r.o.</v>
      </c>
      <c r="K85" s="71"/>
      <c r="L85" s="69"/>
    </row>
    <row r="86" s="1" customFormat="1" ht="14.4" customHeight="1">
      <c r="B86" s="43"/>
      <c r="C86" s="73" t="s">
        <v>33</v>
      </c>
      <c r="D86" s="71"/>
      <c r="E86" s="71"/>
      <c r="F86" s="190" t="str">
        <f>IF(E18="","",E18)</f>
        <v/>
      </c>
      <c r="G86" s="71"/>
      <c r="H86" s="71"/>
      <c r="I86" s="188"/>
      <c r="J86" s="71"/>
      <c r="K86" s="71"/>
      <c r="L86" s="69"/>
    </row>
    <row r="87" s="1" customFormat="1" ht="10.32" customHeight="1">
      <c r="B87" s="43"/>
      <c r="C87" s="71"/>
      <c r="D87" s="71"/>
      <c r="E87" s="71"/>
      <c r="F87" s="71"/>
      <c r="G87" s="71"/>
      <c r="H87" s="71"/>
      <c r="I87" s="188"/>
      <c r="J87" s="71"/>
      <c r="K87" s="71"/>
      <c r="L87" s="69"/>
    </row>
    <row r="88" s="9" customFormat="1" ht="29.28" customHeight="1">
      <c r="B88" s="192"/>
      <c r="C88" s="193" t="s">
        <v>120</v>
      </c>
      <c r="D88" s="194" t="s">
        <v>60</v>
      </c>
      <c r="E88" s="194" t="s">
        <v>56</v>
      </c>
      <c r="F88" s="194" t="s">
        <v>121</v>
      </c>
      <c r="G88" s="194" t="s">
        <v>122</v>
      </c>
      <c r="H88" s="194" t="s">
        <v>123</v>
      </c>
      <c r="I88" s="195" t="s">
        <v>124</v>
      </c>
      <c r="J88" s="194" t="s">
        <v>103</v>
      </c>
      <c r="K88" s="196" t="s">
        <v>125</v>
      </c>
      <c r="L88" s="197"/>
      <c r="M88" s="99" t="s">
        <v>126</v>
      </c>
      <c r="N88" s="100" t="s">
        <v>45</v>
      </c>
      <c r="O88" s="100" t="s">
        <v>127</v>
      </c>
      <c r="P88" s="100" t="s">
        <v>128</v>
      </c>
      <c r="Q88" s="100" t="s">
        <v>129</v>
      </c>
      <c r="R88" s="100" t="s">
        <v>130</v>
      </c>
      <c r="S88" s="100" t="s">
        <v>131</v>
      </c>
      <c r="T88" s="101" t="s">
        <v>132</v>
      </c>
    </row>
    <row r="89" s="1" customFormat="1" ht="29.28" customHeight="1">
      <c r="B89" s="43"/>
      <c r="C89" s="105" t="s">
        <v>104</v>
      </c>
      <c r="D89" s="71"/>
      <c r="E89" s="71"/>
      <c r="F89" s="71"/>
      <c r="G89" s="71"/>
      <c r="H89" s="71"/>
      <c r="I89" s="188"/>
      <c r="J89" s="198">
        <f>BK89</f>
        <v>0</v>
      </c>
      <c r="K89" s="71"/>
      <c r="L89" s="69"/>
      <c r="M89" s="102"/>
      <c r="N89" s="103"/>
      <c r="O89" s="103"/>
      <c r="P89" s="199">
        <f>P90+P273</f>
        <v>0</v>
      </c>
      <c r="Q89" s="103"/>
      <c r="R89" s="199">
        <f>R90+R273</f>
        <v>921.32610699999998</v>
      </c>
      <c r="S89" s="103"/>
      <c r="T89" s="200">
        <f>T90+T273</f>
        <v>4196.6480000000001</v>
      </c>
      <c r="AT89" s="21" t="s">
        <v>74</v>
      </c>
      <c r="AU89" s="21" t="s">
        <v>105</v>
      </c>
      <c r="BK89" s="201">
        <f>BK90+BK273</f>
        <v>0</v>
      </c>
    </row>
    <row r="90" s="10" customFormat="1" ht="37.44001" customHeight="1">
      <c r="B90" s="202"/>
      <c r="C90" s="203"/>
      <c r="D90" s="204" t="s">
        <v>74</v>
      </c>
      <c r="E90" s="205" t="s">
        <v>133</v>
      </c>
      <c r="F90" s="205" t="s">
        <v>134</v>
      </c>
      <c r="G90" s="203"/>
      <c r="H90" s="203"/>
      <c r="I90" s="206"/>
      <c r="J90" s="207">
        <f>BK90</f>
        <v>0</v>
      </c>
      <c r="K90" s="203"/>
      <c r="L90" s="208"/>
      <c r="M90" s="209"/>
      <c r="N90" s="210"/>
      <c r="O90" s="210"/>
      <c r="P90" s="211">
        <f>P91+P121+P127+P140+P153+P169+P209+P222+P253+P268</f>
        <v>0</v>
      </c>
      <c r="Q90" s="210"/>
      <c r="R90" s="211">
        <f>R91+R121+R127+R140+R153+R169+R209+R222+R253+R268</f>
        <v>921.32610699999998</v>
      </c>
      <c r="S90" s="210"/>
      <c r="T90" s="212">
        <f>T91+T121+T127+T140+T153+T169+T209+T222+T253+T268</f>
        <v>4196.6480000000001</v>
      </c>
      <c r="AR90" s="213" t="s">
        <v>83</v>
      </c>
      <c r="AT90" s="214" t="s">
        <v>74</v>
      </c>
      <c r="AU90" s="214" t="s">
        <v>75</v>
      </c>
      <c r="AY90" s="213" t="s">
        <v>135</v>
      </c>
      <c r="BK90" s="215">
        <f>BK91+BK121+BK127+BK140+BK153+BK169+BK209+BK222+BK253+BK268</f>
        <v>0</v>
      </c>
    </row>
    <row r="91" s="10" customFormat="1" ht="19.92" customHeight="1">
      <c r="B91" s="202"/>
      <c r="C91" s="203"/>
      <c r="D91" s="204" t="s">
        <v>74</v>
      </c>
      <c r="E91" s="216" t="s">
        <v>83</v>
      </c>
      <c r="F91" s="216" t="s">
        <v>136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SUM(P92:P120)</f>
        <v>0</v>
      </c>
      <c r="Q91" s="210"/>
      <c r="R91" s="211">
        <f>SUM(R92:R120)</f>
        <v>0.88750000000000007</v>
      </c>
      <c r="S91" s="210"/>
      <c r="T91" s="212">
        <f>SUM(T92:T120)</f>
        <v>4195.8060000000005</v>
      </c>
      <c r="AR91" s="213" t="s">
        <v>83</v>
      </c>
      <c r="AT91" s="214" t="s">
        <v>74</v>
      </c>
      <c r="AU91" s="214" t="s">
        <v>83</v>
      </c>
      <c r="AY91" s="213" t="s">
        <v>135</v>
      </c>
      <c r="BK91" s="215">
        <f>SUM(BK92:BK120)</f>
        <v>0</v>
      </c>
    </row>
    <row r="92" s="1" customFormat="1" ht="25.5" customHeight="1">
      <c r="B92" s="43"/>
      <c r="C92" s="218" t="s">
        <v>83</v>
      </c>
      <c r="D92" s="218" t="s">
        <v>137</v>
      </c>
      <c r="E92" s="219" t="s">
        <v>138</v>
      </c>
      <c r="F92" s="220" t="s">
        <v>139</v>
      </c>
      <c r="G92" s="221" t="s">
        <v>140</v>
      </c>
      <c r="H92" s="222">
        <v>3550</v>
      </c>
      <c r="I92" s="223"/>
      <c r="J92" s="224">
        <f>ROUND(I92*H92,2)</f>
        <v>0</v>
      </c>
      <c r="K92" s="220" t="s">
        <v>141</v>
      </c>
      <c r="L92" s="69"/>
      <c r="M92" s="225" t="s">
        <v>21</v>
      </c>
      <c r="N92" s="226" t="s">
        <v>46</v>
      </c>
      <c r="O92" s="44"/>
      <c r="P92" s="227">
        <f>O92*H92</f>
        <v>0</v>
      </c>
      <c r="Q92" s="227">
        <v>9.0000000000000006E-05</v>
      </c>
      <c r="R92" s="227">
        <f>Q92*H92</f>
        <v>0.31950000000000001</v>
      </c>
      <c r="S92" s="227">
        <v>0.128</v>
      </c>
      <c r="T92" s="228">
        <f>S92*H92</f>
        <v>454.40000000000003</v>
      </c>
      <c r="AR92" s="21" t="s">
        <v>142</v>
      </c>
      <c r="AT92" s="21" t="s">
        <v>137</v>
      </c>
      <c r="AU92" s="21" t="s">
        <v>85</v>
      </c>
      <c r="AY92" s="21" t="s">
        <v>135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83</v>
      </c>
      <c r="BK92" s="229">
        <f>ROUND(I92*H92,2)</f>
        <v>0</v>
      </c>
      <c r="BL92" s="21" t="s">
        <v>142</v>
      </c>
      <c r="BM92" s="21" t="s">
        <v>143</v>
      </c>
    </row>
    <row r="93" s="1" customFormat="1" ht="25.5" customHeight="1">
      <c r="B93" s="43"/>
      <c r="C93" s="218" t="s">
        <v>85</v>
      </c>
      <c r="D93" s="218" t="s">
        <v>137</v>
      </c>
      <c r="E93" s="219" t="s">
        <v>144</v>
      </c>
      <c r="F93" s="220" t="s">
        <v>145</v>
      </c>
      <c r="G93" s="221" t="s">
        <v>140</v>
      </c>
      <c r="H93" s="222">
        <v>3550</v>
      </c>
      <c r="I93" s="223"/>
      <c r="J93" s="224">
        <f>ROUND(I93*H93,2)</f>
        <v>0</v>
      </c>
      <c r="K93" s="220" t="s">
        <v>141</v>
      </c>
      <c r="L93" s="69"/>
      <c r="M93" s="225" t="s">
        <v>21</v>
      </c>
      <c r="N93" s="226" t="s">
        <v>46</v>
      </c>
      <c r="O93" s="44"/>
      <c r="P93" s="227">
        <f>O93*H93</f>
        <v>0</v>
      </c>
      <c r="Q93" s="227">
        <v>0.00016000000000000001</v>
      </c>
      <c r="R93" s="227">
        <f>Q93*H93</f>
        <v>0.56800000000000006</v>
      </c>
      <c r="S93" s="227">
        <v>0.25600000000000001</v>
      </c>
      <c r="T93" s="228">
        <f>S93*H93</f>
        <v>908.80000000000007</v>
      </c>
      <c r="AR93" s="21" t="s">
        <v>142</v>
      </c>
      <c r="AT93" s="21" t="s">
        <v>137</v>
      </c>
      <c r="AU93" s="21" t="s">
        <v>85</v>
      </c>
      <c r="AY93" s="21" t="s">
        <v>135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83</v>
      </c>
      <c r="BK93" s="229">
        <f>ROUND(I93*H93,2)</f>
        <v>0</v>
      </c>
      <c r="BL93" s="21" t="s">
        <v>142</v>
      </c>
      <c r="BM93" s="21" t="s">
        <v>146</v>
      </c>
    </row>
    <row r="94" s="1" customFormat="1" ht="25.5" customHeight="1">
      <c r="B94" s="43"/>
      <c r="C94" s="218" t="s">
        <v>147</v>
      </c>
      <c r="D94" s="218" t="s">
        <v>137</v>
      </c>
      <c r="E94" s="219" t="s">
        <v>148</v>
      </c>
      <c r="F94" s="220" t="s">
        <v>149</v>
      </c>
      <c r="G94" s="221" t="s">
        <v>140</v>
      </c>
      <c r="H94" s="222">
        <v>160</v>
      </c>
      <c r="I94" s="223"/>
      <c r="J94" s="224">
        <f>ROUND(I94*H94,2)</f>
        <v>0</v>
      </c>
      <c r="K94" s="220" t="s">
        <v>21</v>
      </c>
      <c r="L94" s="69"/>
      <c r="M94" s="225" t="s">
        <v>21</v>
      </c>
      <c r="N94" s="226" t="s">
        <v>46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0.41699999999999998</v>
      </c>
      <c r="T94" s="228">
        <f>S94*H94</f>
        <v>66.719999999999999</v>
      </c>
      <c r="AR94" s="21" t="s">
        <v>142</v>
      </c>
      <c r="AT94" s="21" t="s">
        <v>137</v>
      </c>
      <c r="AU94" s="21" t="s">
        <v>85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83</v>
      </c>
      <c r="BK94" s="229">
        <f>ROUND(I94*H94,2)</f>
        <v>0</v>
      </c>
      <c r="BL94" s="21" t="s">
        <v>142</v>
      </c>
      <c r="BM94" s="21" t="s">
        <v>150</v>
      </c>
    </row>
    <row r="95" s="1" customFormat="1" ht="38.25" customHeight="1">
      <c r="B95" s="43"/>
      <c r="C95" s="218" t="s">
        <v>142</v>
      </c>
      <c r="D95" s="218" t="s">
        <v>137</v>
      </c>
      <c r="E95" s="219" t="s">
        <v>151</v>
      </c>
      <c r="F95" s="220" t="s">
        <v>152</v>
      </c>
      <c r="G95" s="221" t="s">
        <v>140</v>
      </c>
      <c r="H95" s="222">
        <v>190</v>
      </c>
      <c r="I95" s="223"/>
      <c r="J95" s="224">
        <f>ROUND(I95*H95,2)</f>
        <v>0</v>
      </c>
      <c r="K95" s="220" t="s">
        <v>21</v>
      </c>
      <c r="L95" s="69"/>
      <c r="M95" s="225" t="s">
        <v>21</v>
      </c>
      <c r="N95" s="226" t="s">
        <v>46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79.22999999999999</v>
      </c>
      <c r="AR95" s="21" t="s">
        <v>142</v>
      </c>
      <c r="AT95" s="21" t="s">
        <v>137</v>
      </c>
      <c r="AU95" s="21" t="s">
        <v>85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83</v>
      </c>
      <c r="BK95" s="229">
        <f>ROUND(I95*H95,2)</f>
        <v>0</v>
      </c>
      <c r="BL95" s="21" t="s">
        <v>142</v>
      </c>
      <c r="BM95" s="21" t="s">
        <v>153</v>
      </c>
    </row>
    <row r="96" s="1" customFormat="1" ht="25.5" customHeight="1">
      <c r="B96" s="43"/>
      <c r="C96" s="218" t="s">
        <v>154</v>
      </c>
      <c r="D96" s="218" t="s">
        <v>137</v>
      </c>
      <c r="E96" s="219" t="s">
        <v>155</v>
      </c>
      <c r="F96" s="220" t="s">
        <v>156</v>
      </c>
      <c r="G96" s="221" t="s">
        <v>140</v>
      </c>
      <c r="H96" s="222">
        <v>45</v>
      </c>
      <c r="I96" s="223"/>
      <c r="J96" s="224">
        <f>ROUND(I96*H96,2)</f>
        <v>0</v>
      </c>
      <c r="K96" s="220" t="s">
        <v>141</v>
      </c>
      <c r="L96" s="69"/>
      <c r="M96" s="225" t="s">
        <v>21</v>
      </c>
      <c r="N96" s="226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0.255</v>
      </c>
      <c r="T96" s="228">
        <f>S96*H96</f>
        <v>11.475</v>
      </c>
      <c r="AR96" s="21" t="s">
        <v>142</v>
      </c>
      <c r="AT96" s="21" t="s">
        <v>137</v>
      </c>
      <c r="AU96" s="21" t="s">
        <v>85</v>
      </c>
      <c r="AY96" s="21" t="s">
        <v>135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83</v>
      </c>
      <c r="BK96" s="229">
        <f>ROUND(I96*H96,2)</f>
        <v>0</v>
      </c>
      <c r="BL96" s="21" t="s">
        <v>142</v>
      </c>
      <c r="BM96" s="21" t="s">
        <v>157</v>
      </c>
    </row>
    <row r="97" s="1" customFormat="1" ht="25.5" customHeight="1">
      <c r="B97" s="43"/>
      <c r="C97" s="218" t="s">
        <v>158</v>
      </c>
      <c r="D97" s="218" t="s">
        <v>137</v>
      </c>
      <c r="E97" s="219" t="s">
        <v>159</v>
      </c>
      <c r="F97" s="220" t="s">
        <v>160</v>
      </c>
      <c r="G97" s="221" t="s">
        <v>140</v>
      </c>
      <c r="H97" s="222">
        <v>3945</v>
      </c>
      <c r="I97" s="223"/>
      <c r="J97" s="224">
        <f>ROUND(I97*H97,2)</f>
        <v>0</v>
      </c>
      <c r="K97" s="220" t="s">
        <v>141</v>
      </c>
      <c r="L97" s="69"/>
      <c r="M97" s="225" t="s">
        <v>21</v>
      </c>
      <c r="N97" s="226" t="s">
        <v>46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0.32500000000000001</v>
      </c>
      <c r="T97" s="228">
        <f>S97*H97</f>
        <v>1282.125</v>
      </c>
      <c r="AR97" s="21" t="s">
        <v>142</v>
      </c>
      <c r="AT97" s="21" t="s">
        <v>137</v>
      </c>
      <c r="AU97" s="21" t="s">
        <v>85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83</v>
      </c>
      <c r="BK97" s="229">
        <f>ROUND(I97*H97,2)</f>
        <v>0</v>
      </c>
      <c r="BL97" s="21" t="s">
        <v>142</v>
      </c>
      <c r="BM97" s="21" t="s">
        <v>161</v>
      </c>
    </row>
    <row r="98" s="11" customFormat="1">
      <c r="B98" s="230"/>
      <c r="C98" s="231"/>
      <c r="D98" s="232" t="s">
        <v>162</v>
      </c>
      <c r="E98" s="233" t="s">
        <v>21</v>
      </c>
      <c r="F98" s="234" t="s">
        <v>163</v>
      </c>
      <c r="G98" s="231"/>
      <c r="H98" s="235">
        <v>3945</v>
      </c>
      <c r="I98" s="236"/>
      <c r="J98" s="231"/>
      <c r="K98" s="231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162</v>
      </c>
      <c r="AU98" s="241" t="s">
        <v>85</v>
      </c>
      <c r="AV98" s="11" t="s">
        <v>85</v>
      </c>
      <c r="AW98" s="11" t="s">
        <v>39</v>
      </c>
      <c r="AX98" s="11" t="s">
        <v>83</v>
      </c>
      <c r="AY98" s="241" t="s">
        <v>135</v>
      </c>
    </row>
    <row r="99" s="1" customFormat="1" ht="25.5" customHeight="1">
      <c r="B99" s="43"/>
      <c r="C99" s="218" t="s">
        <v>164</v>
      </c>
      <c r="D99" s="218" t="s">
        <v>137</v>
      </c>
      <c r="E99" s="219" t="s">
        <v>165</v>
      </c>
      <c r="F99" s="220" t="s">
        <v>166</v>
      </c>
      <c r="G99" s="221" t="s">
        <v>140</v>
      </c>
      <c r="H99" s="222">
        <v>3945</v>
      </c>
      <c r="I99" s="223"/>
      <c r="J99" s="224">
        <f>ROUND(I99*H99,2)</f>
        <v>0</v>
      </c>
      <c r="K99" s="220" t="s">
        <v>141</v>
      </c>
      <c r="L99" s="69"/>
      <c r="M99" s="225" t="s">
        <v>21</v>
      </c>
      <c r="N99" s="226" t="s">
        <v>46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1183.5</v>
      </c>
      <c r="AR99" s="21" t="s">
        <v>142</v>
      </c>
      <c r="AT99" s="21" t="s">
        <v>137</v>
      </c>
      <c r="AU99" s="21" t="s">
        <v>85</v>
      </c>
      <c r="AY99" s="21" t="s">
        <v>135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83</v>
      </c>
      <c r="BK99" s="229">
        <f>ROUND(I99*H99,2)</f>
        <v>0</v>
      </c>
      <c r="BL99" s="21" t="s">
        <v>142</v>
      </c>
      <c r="BM99" s="21" t="s">
        <v>167</v>
      </c>
    </row>
    <row r="100" s="11" customFormat="1">
      <c r="B100" s="230"/>
      <c r="C100" s="231"/>
      <c r="D100" s="232" t="s">
        <v>162</v>
      </c>
      <c r="E100" s="233" t="s">
        <v>21</v>
      </c>
      <c r="F100" s="234" t="s">
        <v>163</v>
      </c>
      <c r="G100" s="231"/>
      <c r="H100" s="235">
        <v>3945</v>
      </c>
      <c r="I100" s="236"/>
      <c r="J100" s="231"/>
      <c r="K100" s="231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162</v>
      </c>
      <c r="AU100" s="241" t="s">
        <v>85</v>
      </c>
      <c r="AV100" s="11" t="s">
        <v>85</v>
      </c>
      <c r="AW100" s="11" t="s">
        <v>39</v>
      </c>
      <c r="AX100" s="11" t="s">
        <v>83</v>
      </c>
      <c r="AY100" s="241" t="s">
        <v>135</v>
      </c>
    </row>
    <row r="101" s="1" customFormat="1" ht="25.5" customHeight="1">
      <c r="B101" s="43"/>
      <c r="C101" s="218" t="s">
        <v>168</v>
      </c>
      <c r="D101" s="218" t="s">
        <v>137</v>
      </c>
      <c r="E101" s="219" t="s">
        <v>169</v>
      </c>
      <c r="F101" s="220" t="s">
        <v>170</v>
      </c>
      <c r="G101" s="221" t="s">
        <v>171</v>
      </c>
      <c r="H101" s="222">
        <v>360</v>
      </c>
      <c r="I101" s="223"/>
      <c r="J101" s="224">
        <f>ROUND(I101*H101,2)</f>
        <v>0</v>
      </c>
      <c r="K101" s="220" t="s">
        <v>21</v>
      </c>
      <c r="L101" s="69"/>
      <c r="M101" s="225" t="s">
        <v>21</v>
      </c>
      <c r="N101" s="226" t="s">
        <v>46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0.28999999999999998</v>
      </c>
      <c r="T101" s="228">
        <f>S101*H101</f>
        <v>104.39999999999999</v>
      </c>
      <c r="AR101" s="21" t="s">
        <v>142</v>
      </c>
      <c r="AT101" s="21" t="s">
        <v>137</v>
      </c>
      <c r="AU101" s="21" t="s">
        <v>85</v>
      </c>
      <c r="AY101" s="21" t="s">
        <v>135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83</v>
      </c>
      <c r="BK101" s="229">
        <f>ROUND(I101*H101,2)</f>
        <v>0</v>
      </c>
      <c r="BL101" s="21" t="s">
        <v>142</v>
      </c>
      <c r="BM101" s="21" t="s">
        <v>172</v>
      </c>
    </row>
    <row r="102" s="11" customFormat="1">
      <c r="B102" s="230"/>
      <c r="C102" s="231"/>
      <c r="D102" s="232" t="s">
        <v>162</v>
      </c>
      <c r="E102" s="233" t="s">
        <v>21</v>
      </c>
      <c r="F102" s="234" t="s">
        <v>173</v>
      </c>
      <c r="G102" s="231"/>
      <c r="H102" s="235">
        <v>360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162</v>
      </c>
      <c r="AU102" s="241" t="s">
        <v>85</v>
      </c>
      <c r="AV102" s="11" t="s">
        <v>85</v>
      </c>
      <c r="AW102" s="11" t="s">
        <v>39</v>
      </c>
      <c r="AX102" s="11" t="s">
        <v>83</v>
      </c>
      <c r="AY102" s="241" t="s">
        <v>135</v>
      </c>
    </row>
    <row r="103" s="1" customFormat="1" ht="25.5" customHeight="1">
      <c r="B103" s="43"/>
      <c r="C103" s="218" t="s">
        <v>174</v>
      </c>
      <c r="D103" s="218" t="s">
        <v>137</v>
      </c>
      <c r="E103" s="219" t="s">
        <v>175</v>
      </c>
      <c r="F103" s="220" t="s">
        <v>176</v>
      </c>
      <c r="G103" s="221" t="s">
        <v>171</v>
      </c>
      <c r="H103" s="222">
        <v>360</v>
      </c>
      <c r="I103" s="223"/>
      <c r="J103" s="224">
        <f>ROUND(I103*H103,2)</f>
        <v>0</v>
      </c>
      <c r="K103" s="220" t="s">
        <v>21</v>
      </c>
      <c r="L103" s="69"/>
      <c r="M103" s="225" t="s">
        <v>21</v>
      </c>
      <c r="N103" s="226" t="s">
        <v>46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0.28999999999999998</v>
      </c>
      <c r="T103" s="228">
        <f>S103*H103</f>
        <v>104.39999999999999</v>
      </c>
      <c r="AR103" s="21" t="s">
        <v>142</v>
      </c>
      <c r="AT103" s="21" t="s">
        <v>137</v>
      </c>
      <c r="AU103" s="21" t="s">
        <v>85</v>
      </c>
      <c r="AY103" s="21" t="s">
        <v>135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83</v>
      </c>
      <c r="BK103" s="229">
        <f>ROUND(I103*H103,2)</f>
        <v>0</v>
      </c>
      <c r="BL103" s="21" t="s">
        <v>142</v>
      </c>
      <c r="BM103" s="21" t="s">
        <v>177</v>
      </c>
    </row>
    <row r="104" s="11" customFormat="1">
      <c r="B104" s="230"/>
      <c r="C104" s="231"/>
      <c r="D104" s="232" t="s">
        <v>162</v>
      </c>
      <c r="E104" s="233" t="s">
        <v>21</v>
      </c>
      <c r="F104" s="234" t="s">
        <v>173</v>
      </c>
      <c r="G104" s="231"/>
      <c r="H104" s="235">
        <v>360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162</v>
      </c>
      <c r="AU104" s="241" t="s">
        <v>85</v>
      </c>
      <c r="AV104" s="11" t="s">
        <v>85</v>
      </c>
      <c r="AW104" s="11" t="s">
        <v>39</v>
      </c>
      <c r="AX104" s="11" t="s">
        <v>83</v>
      </c>
      <c r="AY104" s="241" t="s">
        <v>135</v>
      </c>
    </row>
    <row r="105" s="1" customFormat="1" ht="25.5" customHeight="1">
      <c r="B105" s="43"/>
      <c r="C105" s="218" t="s">
        <v>178</v>
      </c>
      <c r="D105" s="218" t="s">
        <v>137</v>
      </c>
      <c r="E105" s="219" t="s">
        <v>179</v>
      </c>
      <c r="F105" s="220" t="s">
        <v>180</v>
      </c>
      <c r="G105" s="221" t="s">
        <v>181</v>
      </c>
      <c r="H105" s="222">
        <v>302.25</v>
      </c>
      <c r="I105" s="223"/>
      <c r="J105" s="224">
        <f>ROUND(I105*H105,2)</f>
        <v>0</v>
      </c>
      <c r="K105" s="220" t="s">
        <v>141</v>
      </c>
      <c r="L105" s="69"/>
      <c r="M105" s="225" t="s">
        <v>21</v>
      </c>
      <c r="N105" s="226" t="s">
        <v>46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142</v>
      </c>
      <c r="AT105" s="21" t="s">
        <v>137</v>
      </c>
      <c r="AU105" s="21" t="s">
        <v>85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83</v>
      </c>
      <c r="BK105" s="229">
        <f>ROUND(I105*H105,2)</f>
        <v>0</v>
      </c>
      <c r="BL105" s="21" t="s">
        <v>142</v>
      </c>
      <c r="BM105" s="21" t="s">
        <v>182</v>
      </c>
    </row>
    <row r="106" s="11" customFormat="1">
      <c r="B106" s="230"/>
      <c r="C106" s="231"/>
      <c r="D106" s="232" t="s">
        <v>162</v>
      </c>
      <c r="E106" s="233" t="s">
        <v>21</v>
      </c>
      <c r="F106" s="234" t="s">
        <v>183</v>
      </c>
      <c r="G106" s="231"/>
      <c r="H106" s="235">
        <v>302.25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162</v>
      </c>
      <c r="AU106" s="241" t="s">
        <v>85</v>
      </c>
      <c r="AV106" s="11" t="s">
        <v>85</v>
      </c>
      <c r="AW106" s="11" t="s">
        <v>39</v>
      </c>
      <c r="AX106" s="11" t="s">
        <v>83</v>
      </c>
      <c r="AY106" s="241" t="s">
        <v>135</v>
      </c>
    </row>
    <row r="107" s="1" customFormat="1" ht="16.5" customHeight="1">
      <c r="B107" s="43"/>
      <c r="C107" s="218" t="s">
        <v>184</v>
      </c>
      <c r="D107" s="218" t="s">
        <v>137</v>
      </c>
      <c r="E107" s="219" t="s">
        <v>185</v>
      </c>
      <c r="F107" s="220" t="s">
        <v>186</v>
      </c>
      <c r="G107" s="221" t="s">
        <v>181</v>
      </c>
      <c r="H107" s="222">
        <v>302.25</v>
      </c>
      <c r="I107" s="223"/>
      <c r="J107" s="224">
        <f>ROUND(I107*H107,2)</f>
        <v>0</v>
      </c>
      <c r="K107" s="220" t="s">
        <v>141</v>
      </c>
      <c r="L107" s="69"/>
      <c r="M107" s="225" t="s">
        <v>21</v>
      </c>
      <c r="N107" s="226" t="s">
        <v>46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142</v>
      </c>
      <c r="AT107" s="21" t="s">
        <v>137</v>
      </c>
      <c r="AU107" s="21" t="s">
        <v>85</v>
      </c>
      <c r="AY107" s="21" t="s">
        <v>135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83</v>
      </c>
      <c r="BK107" s="229">
        <f>ROUND(I107*H107,2)</f>
        <v>0</v>
      </c>
      <c r="BL107" s="21" t="s">
        <v>142</v>
      </c>
      <c r="BM107" s="21" t="s">
        <v>187</v>
      </c>
    </row>
    <row r="108" s="11" customFormat="1">
      <c r="B108" s="230"/>
      <c r="C108" s="231"/>
      <c r="D108" s="232" t="s">
        <v>162</v>
      </c>
      <c r="E108" s="233" t="s">
        <v>21</v>
      </c>
      <c r="F108" s="234" t="s">
        <v>183</v>
      </c>
      <c r="G108" s="231"/>
      <c r="H108" s="235">
        <v>302.25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162</v>
      </c>
      <c r="AU108" s="241" t="s">
        <v>85</v>
      </c>
      <c r="AV108" s="11" t="s">
        <v>85</v>
      </c>
      <c r="AW108" s="11" t="s">
        <v>39</v>
      </c>
      <c r="AX108" s="11" t="s">
        <v>83</v>
      </c>
      <c r="AY108" s="241" t="s">
        <v>135</v>
      </c>
    </row>
    <row r="109" s="1" customFormat="1" ht="16.5" customHeight="1">
      <c r="B109" s="43"/>
      <c r="C109" s="218" t="s">
        <v>188</v>
      </c>
      <c r="D109" s="218" t="s">
        <v>137</v>
      </c>
      <c r="E109" s="219" t="s">
        <v>189</v>
      </c>
      <c r="F109" s="220" t="s">
        <v>190</v>
      </c>
      <c r="G109" s="221" t="s">
        <v>181</v>
      </c>
      <c r="H109" s="222">
        <v>302.25</v>
      </c>
      <c r="I109" s="223"/>
      <c r="J109" s="224">
        <f>ROUND(I109*H109,2)</f>
        <v>0</v>
      </c>
      <c r="K109" s="220" t="s">
        <v>141</v>
      </c>
      <c r="L109" s="69"/>
      <c r="M109" s="225" t="s">
        <v>21</v>
      </c>
      <c r="N109" s="226" t="s">
        <v>46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142</v>
      </c>
      <c r="AT109" s="21" t="s">
        <v>137</v>
      </c>
      <c r="AU109" s="21" t="s">
        <v>85</v>
      </c>
      <c r="AY109" s="21" t="s">
        <v>135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83</v>
      </c>
      <c r="BK109" s="229">
        <f>ROUND(I109*H109,2)</f>
        <v>0</v>
      </c>
      <c r="BL109" s="21" t="s">
        <v>142</v>
      </c>
      <c r="BM109" s="21" t="s">
        <v>191</v>
      </c>
    </row>
    <row r="110" s="11" customFormat="1">
      <c r="B110" s="230"/>
      <c r="C110" s="231"/>
      <c r="D110" s="232" t="s">
        <v>162</v>
      </c>
      <c r="E110" s="233" t="s">
        <v>21</v>
      </c>
      <c r="F110" s="234" t="s">
        <v>183</v>
      </c>
      <c r="G110" s="231"/>
      <c r="H110" s="235">
        <v>302.25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162</v>
      </c>
      <c r="AU110" s="241" t="s">
        <v>85</v>
      </c>
      <c r="AV110" s="11" t="s">
        <v>85</v>
      </c>
      <c r="AW110" s="11" t="s">
        <v>39</v>
      </c>
      <c r="AX110" s="11" t="s">
        <v>83</v>
      </c>
      <c r="AY110" s="241" t="s">
        <v>135</v>
      </c>
    </row>
    <row r="111" s="1" customFormat="1" ht="25.5" customHeight="1">
      <c r="B111" s="43"/>
      <c r="C111" s="218" t="s">
        <v>9</v>
      </c>
      <c r="D111" s="218" t="s">
        <v>137</v>
      </c>
      <c r="E111" s="219" t="s">
        <v>192</v>
      </c>
      <c r="F111" s="220" t="s">
        <v>193</v>
      </c>
      <c r="G111" s="221" t="s">
        <v>181</v>
      </c>
      <c r="H111" s="222">
        <v>4533.75</v>
      </c>
      <c r="I111" s="223"/>
      <c r="J111" s="224">
        <f>ROUND(I111*H111,2)</f>
        <v>0</v>
      </c>
      <c r="K111" s="220" t="s">
        <v>141</v>
      </c>
      <c r="L111" s="69"/>
      <c r="M111" s="225" t="s">
        <v>21</v>
      </c>
      <c r="N111" s="226" t="s">
        <v>46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142</v>
      </c>
      <c r="AT111" s="21" t="s">
        <v>137</v>
      </c>
      <c r="AU111" s="21" t="s">
        <v>85</v>
      </c>
      <c r="AY111" s="21" t="s">
        <v>135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83</v>
      </c>
      <c r="BK111" s="229">
        <f>ROUND(I111*H111,2)</f>
        <v>0</v>
      </c>
      <c r="BL111" s="21" t="s">
        <v>142</v>
      </c>
      <c r="BM111" s="21" t="s">
        <v>194</v>
      </c>
    </row>
    <row r="112" s="11" customFormat="1">
      <c r="B112" s="230"/>
      <c r="C112" s="231"/>
      <c r="D112" s="232" t="s">
        <v>162</v>
      </c>
      <c r="E112" s="233" t="s">
        <v>21</v>
      </c>
      <c r="F112" s="234" t="s">
        <v>195</v>
      </c>
      <c r="G112" s="231"/>
      <c r="H112" s="235">
        <v>4533.75</v>
      </c>
      <c r="I112" s="236"/>
      <c r="J112" s="231"/>
      <c r="K112" s="231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162</v>
      </c>
      <c r="AU112" s="241" t="s">
        <v>85</v>
      </c>
      <c r="AV112" s="11" t="s">
        <v>85</v>
      </c>
      <c r="AW112" s="11" t="s">
        <v>39</v>
      </c>
      <c r="AX112" s="11" t="s">
        <v>83</v>
      </c>
      <c r="AY112" s="241" t="s">
        <v>135</v>
      </c>
    </row>
    <row r="113" s="1" customFormat="1" ht="16.5" customHeight="1">
      <c r="B113" s="43"/>
      <c r="C113" s="218" t="s">
        <v>196</v>
      </c>
      <c r="D113" s="218" t="s">
        <v>137</v>
      </c>
      <c r="E113" s="219" t="s">
        <v>197</v>
      </c>
      <c r="F113" s="220" t="s">
        <v>198</v>
      </c>
      <c r="G113" s="221" t="s">
        <v>199</v>
      </c>
      <c r="H113" s="222">
        <v>192.40000000000001</v>
      </c>
      <c r="I113" s="223"/>
      <c r="J113" s="224">
        <f>ROUND(I113*H113,2)</f>
        <v>0</v>
      </c>
      <c r="K113" s="220" t="s">
        <v>141</v>
      </c>
      <c r="L113" s="69"/>
      <c r="M113" s="225" t="s">
        <v>21</v>
      </c>
      <c r="N113" s="226" t="s">
        <v>46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142</v>
      </c>
      <c r="AT113" s="21" t="s">
        <v>137</v>
      </c>
      <c r="AU113" s="21" t="s">
        <v>85</v>
      </c>
      <c r="AY113" s="21" t="s">
        <v>135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83</v>
      </c>
      <c r="BK113" s="229">
        <f>ROUND(I113*H113,2)</f>
        <v>0</v>
      </c>
      <c r="BL113" s="21" t="s">
        <v>142</v>
      </c>
      <c r="BM113" s="21" t="s">
        <v>200</v>
      </c>
    </row>
    <row r="114" s="11" customFormat="1">
      <c r="B114" s="230"/>
      <c r="C114" s="231"/>
      <c r="D114" s="232" t="s">
        <v>162</v>
      </c>
      <c r="E114" s="233" t="s">
        <v>21</v>
      </c>
      <c r="F114" s="234" t="s">
        <v>201</v>
      </c>
      <c r="G114" s="231"/>
      <c r="H114" s="235">
        <v>192.40000000000001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162</v>
      </c>
      <c r="AU114" s="241" t="s">
        <v>85</v>
      </c>
      <c r="AV114" s="11" t="s">
        <v>85</v>
      </c>
      <c r="AW114" s="11" t="s">
        <v>39</v>
      </c>
      <c r="AX114" s="11" t="s">
        <v>83</v>
      </c>
      <c r="AY114" s="241" t="s">
        <v>135</v>
      </c>
    </row>
    <row r="115" s="1" customFormat="1" ht="16.5" customHeight="1">
      <c r="B115" s="43"/>
      <c r="C115" s="218" t="s">
        <v>202</v>
      </c>
      <c r="D115" s="218" t="s">
        <v>137</v>
      </c>
      <c r="E115" s="219" t="s">
        <v>203</v>
      </c>
      <c r="F115" s="220" t="s">
        <v>204</v>
      </c>
      <c r="G115" s="221" t="s">
        <v>171</v>
      </c>
      <c r="H115" s="222">
        <v>720</v>
      </c>
      <c r="I115" s="223"/>
      <c r="J115" s="224">
        <f>ROUND(I115*H115,2)</f>
        <v>0</v>
      </c>
      <c r="K115" s="220" t="s">
        <v>141</v>
      </c>
      <c r="L115" s="69"/>
      <c r="M115" s="225" t="s">
        <v>21</v>
      </c>
      <c r="N115" s="226" t="s">
        <v>46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142</v>
      </c>
      <c r="AT115" s="21" t="s">
        <v>137</v>
      </c>
      <c r="AU115" s="21" t="s">
        <v>85</v>
      </c>
      <c r="AY115" s="21" t="s">
        <v>135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83</v>
      </c>
      <c r="BK115" s="229">
        <f>ROUND(I115*H115,2)</f>
        <v>0</v>
      </c>
      <c r="BL115" s="21" t="s">
        <v>142</v>
      </c>
      <c r="BM115" s="21" t="s">
        <v>205</v>
      </c>
    </row>
    <row r="116" s="1" customFormat="1" ht="25.5" customHeight="1">
      <c r="B116" s="43"/>
      <c r="C116" s="218" t="s">
        <v>206</v>
      </c>
      <c r="D116" s="218" t="s">
        <v>137</v>
      </c>
      <c r="E116" s="219" t="s">
        <v>207</v>
      </c>
      <c r="F116" s="220" t="s">
        <v>208</v>
      </c>
      <c r="G116" s="221" t="s">
        <v>140</v>
      </c>
      <c r="H116" s="222">
        <v>350</v>
      </c>
      <c r="I116" s="223"/>
      <c r="J116" s="224">
        <f>ROUND(I116*H116,2)</f>
        <v>0</v>
      </c>
      <c r="K116" s="220" t="s">
        <v>141</v>
      </c>
      <c r="L116" s="69"/>
      <c r="M116" s="225" t="s">
        <v>21</v>
      </c>
      <c r="N116" s="226" t="s">
        <v>46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1" t="s">
        <v>142</v>
      </c>
      <c r="AT116" s="21" t="s">
        <v>137</v>
      </c>
      <c r="AU116" s="21" t="s">
        <v>85</v>
      </c>
      <c r="AY116" s="21" t="s">
        <v>135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83</v>
      </c>
      <c r="BK116" s="229">
        <f>ROUND(I116*H116,2)</f>
        <v>0</v>
      </c>
      <c r="BL116" s="21" t="s">
        <v>142</v>
      </c>
      <c r="BM116" s="21" t="s">
        <v>209</v>
      </c>
    </row>
    <row r="117" s="1" customFormat="1" ht="25.5" customHeight="1">
      <c r="B117" s="43"/>
      <c r="C117" s="218" t="s">
        <v>210</v>
      </c>
      <c r="D117" s="218" t="s">
        <v>137</v>
      </c>
      <c r="E117" s="219" t="s">
        <v>211</v>
      </c>
      <c r="F117" s="220" t="s">
        <v>212</v>
      </c>
      <c r="G117" s="221" t="s">
        <v>140</v>
      </c>
      <c r="H117" s="222">
        <v>45</v>
      </c>
      <c r="I117" s="223"/>
      <c r="J117" s="224">
        <f>ROUND(I117*H117,2)</f>
        <v>0</v>
      </c>
      <c r="K117" s="220" t="s">
        <v>141</v>
      </c>
      <c r="L117" s="69"/>
      <c r="M117" s="225" t="s">
        <v>21</v>
      </c>
      <c r="N117" s="226" t="s">
        <v>46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142</v>
      </c>
      <c r="AT117" s="21" t="s">
        <v>137</v>
      </c>
      <c r="AU117" s="21" t="s">
        <v>85</v>
      </c>
      <c r="AY117" s="21" t="s">
        <v>135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83</v>
      </c>
      <c r="BK117" s="229">
        <f>ROUND(I117*H117,2)</f>
        <v>0</v>
      </c>
      <c r="BL117" s="21" t="s">
        <v>142</v>
      </c>
      <c r="BM117" s="21" t="s">
        <v>213</v>
      </c>
    </row>
    <row r="118" s="11" customFormat="1">
      <c r="B118" s="230"/>
      <c r="C118" s="231"/>
      <c r="D118" s="232" t="s">
        <v>162</v>
      </c>
      <c r="E118" s="233" t="s">
        <v>21</v>
      </c>
      <c r="F118" s="234" t="s">
        <v>214</v>
      </c>
      <c r="G118" s="231"/>
      <c r="H118" s="235">
        <v>45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162</v>
      </c>
      <c r="AU118" s="241" t="s">
        <v>85</v>
      </c>
      <c r="AV118" s="11" t="s">
        <v>85</v>
      </c>
      <c r="AW118" s="11" t="s">
        <v>39</v>
      </c>
      <c r="AX118" s="11" t="s">
        <v>83</v>
      </c>
      <c r="AY118" s="241" t="s">
        <v>135</v>
      </c>
    </row>
    <row r="119" s="1" customFormat="1" ht="16.5" customHeight="1">
      <c r="B119" s="43"/>
      <c r="C119" s="218" t="s">
        <v>215</v>
      </c>
      <c r="D119" s="218" t="s">
        <v>137</v>
      </c>
      <c r="E119" s="219" t="s">
        <v>216</v>
      </c>
      <c r="F119" s="220" t="s">
        <v>217</v>
      </c>
      <c r="G119" s="221" t="s">
        <v>218</v>
      </c>
      <c r="H119" s="222">
        <v>7</v>
      </c>
      <c r="I119" s="223"/>
      <c r="J119" s="224">
        <f>ROUND(I119*H119,2)</f>
        <v>0</v>
      </c>
      <c r="K119" s="220" t="s">
        <v>141</v>
      </c>
      <c r="L119" s="69"/>
      <c r="M119" s="225" t="s">
        <v>21</v>
      </c>
      <c r="N119" s="226" t="s">
        <v>46</v>
      </c>
      <c r="O119" s="44"/>
      <c r="P119" s="227">
        <f>O119*H119</f>
        <v>0</v>
      </c>
      <c r="Q119" s="227">
        <v>0</v>
      </c>
      <c r="R119" s="227">
        <f>Q119*H119</f>
        <v>0</v>
      </c>
      <c r="S119" s="227">
        <v>0.108</v>
      </c>
      <c r="T119" s="228">
        <f>S119*H119</f>
        <v>0.75600000000000001</v>
      </c>
      <c r="AR119" s="21" t="s">
        <v>142</v>
      </c>
      <c r="AT119" s="21" t="s">
        <v>137</v>
      </c>
      <c r="AU119" s="21" t="s">
        <v>85</v>
      </c>
      <c r="AY119" s="21" t="s">
        <v>135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83</v>
      </c>
      <c r="BK119" s="229">
        <f>ROUND(I119*H119,2)</f>
        <v>0</v>
      </c>
      <c r="BL119" s="21" t="s">
        <v>142</v>
      </c>
      <c r="BM119" s="21" t="s">
        <v>219</v>
      </c>
    </row>
    <row r="120" s="1" customFormat="1" ht="16.5" customHeight="1">
      <c r="B120" s="43"/>
      <c r="C120" s="218" t="s">
        <v>220</v>
      </c>
      <c r="D120" s="218" t="s">
        <v>137</v>
      </c>
      <c r="E120" s="219" t="s">
        <v>221</v>
      </c>
      <c r="F120" s="220" t="s">
        <v>222</v>
      </c>
      <c r="G120" s="221" t="s">
        <v>140</v>
      </c>
      <c r="H120" s="222">
        <v>3775</v>
      </c>
      <c r="I120" s="223"/>
      <c r="J120" s="224">
        <f>ROUND(I120*H120,2)</f>
        <v>0</v>
      </c>
      <c r="K120" s="220" t="s">
        <v>141</v>
      </c>
      <c r="L120" s="69"/>
      <c r="M120" s="225" t="s">
        <v>21</v>
      </c>
      <c r="N120" s="226" t="s">
        <v>46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142</v>
      </c>
      <c r="AT120" s="21" t="s">
        <v>137</v>
      </c>
      <c r="AU120" s="21" t="s">
        <v>85</v>
      </c>
      <c r="AY120" s="21" t="s">
        <v>135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83</v>
      </c>
      <c r="BK120" s="229">
        <f>ROUND(I120*H120,2)</f>
        <v>0</v>
      </c>
      <c r="BL120" s="21" t="s">
        <v>142</v>
      </c>
      <c r="BM120" s="21" t="s">
        <v>223</v>
      </c>
    </row>
    <row r="121" s="10" customFormat="1" ht="29.88" customHeight="1">
      <c r="B121" s="202"/>
      <c r="C121" s="203"/>
      <c r="D121" s="204" t="s">
        <v>74</v>
      </c>
      <c r="E121" s="216" t="s">
        <v>85</v>
      </c>
      <c r="F121" s="216" t="s">
        <v>224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SUM(P122:P126)</f>
        <v>0</v>
      </c>
      <c r="Q121" s="210"/>
      <c r="R121" s="211">
        <f>SUM(R122:R126)</f>
        <v>1.5392999999999999</v>
      </c>
      <c r="S121" s="210"/>
      <c r="T121" s="212">
        <f>SUM(T122:T126)</f>
        <v>0</v>
      </c>
      <c r="AR121" s="213" t="s">
        <v>83</v>
      </c>
      <c r="AT121" s="214" t="s">
        <v>74</v>
      </c>
      <c r="AU121" s="214" t="s">
        <v>83</v>
      </c>
      <c r="AY121" s="213" t="s">
        <v>135</v>
      </c>
      <c r="BK121" s="215">
        <f>SUM(BK122:BK126)</f>
        <v>0</v>
      </c>
    </row>
    <row r="122" s="1" customFormat="1" ht="25.5" customHeight="1">
      <c r="B122" s="43"/>
      <c r="C122" s="218" t="s">
        <v>225</v>
      </c>
      <c r="D122" s="218" t="s">
        <v>137</v>
      </c>
      <c r="E122" s="219" t="s">
        <v>226</v>
      </c>
      <c r="F122" s="220" t="s">
        <v>227</v>
      </c>
      <c r="G122" s="221" t="s">
        <v>181</v>
      </c>
      <c r="H122" s="222">
        <v>150</v>
      </c>
      <c r="I122" s="223"/>
      <c r="J122" s="224">
        <f>ROUND(I122*H122,2)</f>
        <v>0</v>
      </c>
      <c r="K122" s="220" t="s">
        <v>141</v>
      </c>
      <c r="L122" s="69"/>
      <c r="M122" s="225" t="s">
        <v>21</v>
      </c>
      <c r="N122" s="226" t="s">
        <v>46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142</v>
      </c>
      <c r="AT122" s="21" t="s">
        <v>137</v>
      </c>
      <c r="AU122" s="21" t="s">
        <v>85</v>
      </c>
      <c r="AY122" s="21" t="s">
        <v>135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83</v>
      </c>
      <c r="BK122" s="229">
        <f>ROUND(I122*H122,2)</f>
        <v>0</v>
      </c>
      <c r="BL122" s="21" t="s">
        <v>142</v>
      </c>
      <c r="BM122" s="21" t="s">
        <v>228</v>
      </c>
    </row>
    <row r="123" s="1" customFormat="1" ht="25.5" customHeight="1">
      <c r="B123" s="43"/>
      <c r="C123" s="218" t="s">
        <v>229</v>
      </c>
      <c r="D123" s="218" t="s">
        <v>137</v>
      </c>
      <c r="E123" s="219" t="s">
        <v>230</v>
      </c>
      <c r="F123" s="220" t="s">
        <v>231</v>
      </c>
      <c r="G123" s="221" t="s">
        <v>140</v>
      </c>
      <c r="H123" s="222">
        <v>1350</v>
      </c>
      <c r="I123" s="223"/>
      <c r="J123" s="224">
        <f>ROUND(I123*H123,2)</f>
        <v>0</v>
      </c>
      <c r="K123" s="220" t="s">
        <v>141</v>
      </c>
      <c r="L123" s="69"/>
      <c r="M123" s="225" t="s">
        <v>21</v>
      </c>
      <c r="N123" s="226" t="s">
        <v>46</v>
      </c>
      <c r="O123" s="44"/>
      <c r="P123" s="227">
        <f>O123*H123</f>
        <v>0</v>
      </c>
      <c r="Q123" s="227">
        <v>0.00017000000000000001</v>
      </c>
      <c r="R123" s="227">
        <f>Q123*H123</f>
        <v>0.22950000000000001</v>
      </c>
      <c r="S123" s="227">
        <v>0</v>
      </c>
      <c r="T123" s="228">
        <f>S123*H123</f>
        <v>0</v>
      </c>
      <c r="AR123" s="21" t="s">
        <v>142</v>
      </c>
      <c r="AT123" s="21" t="s">
        <v>137</v>
      </c>
      <c r="AU123" s="21" t="s">
        <v>85</v>
      </c>
      <c r="AY123" s="21" t="s">
        <v>135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83</v>
      </c>
      <c r="BK123" s="229">
        <f>ROUND(I123*H123,2)</f>
        <v>0</v>
      </c>
      <c r="BL123" s="21" t="s">
        <v>142</v>
      </c>
      <c r="BM123" s="21" t="s">
        <v>232</v>
      </c>
    </row>
    <row r="124" s="1" customFormat="1" ht="16.5" customHeight="1">
      <c r="B124" s="43"/>
      <c r="C124" s="242" t="s">
        <v>233</v>
      </c>
      <c r="D124" s="242" t="s">
        <v>234</v>
      </c>
      <c r="E124" s="243" t="s">
        <v>235</v>
      </c>
      <c r="F124" s="244" t="s">
        <v>236</v>
      </c>
      <c r="G124" s="245" t="s">
        <v>140</v>
      </c>
      <c r="H124" s="246">
        <v>1350</v>
      </c>
      <c r="I124" s="247"/>
      <c r="J124" s="248">
        <f>ROUND(I124*H124,2)</f>
        <v>0</v>
      </c>
      <c r="K124" s="244" t="s">
        <v>141</v>
      </c>
      <c r="L124" s="249"/>
      <c r="M124" s="250" t="s">
        <v>21</v>
      </c>
      <c r="N124" s="251" t="s">
        <v>46</v>
      </c>
      <c r="O124" s="44"/>
      <c r="P124" s="227">
        <f>O124*H124</f>
        <v>0</v>
      </c>
      <c r="Q124" s="227">
        <v>0.00029999999999999997</v>
      </c>
      <c r="R124" s="227">
        <f>Q124*H124</f>
        <v>0.40499999999999997</v>
      </c>
      <c r="S124" s="227">
        <v>0</v>
      </c>
      <c r="T124" s="228">
        <f>S124*H124</f>
        <v>0</v>
      </c>
      <c r="AR124" s="21" t="s">
        <v>237</v>
      </c>
      <c r="AT124" s="21" t="s">
        <v>234</v>
      </c>
      <c r="AU124" s="21" t="s">
        <v>85</v>
      </c>
      <c r="AY124" s="21" t="s">
        <v>135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83</v>
      </c>
      <c r="BK124" s="229">
        <f>ROUND(I124*H124,2)</f>
        <v>0</v>
      </c>
      <c r="BL124" s="21" t="s">
        <v>142</v>
      </c>
      <c r="BM124" s="21" t="s">
        <v>238</v>
      </c>
    </row>
    <row r="125" s="1" customFormat="1" ht="16.5" customHeight="1">
      <c r="B125" s="43"/>
      <c r="C125" s="218" t="s">
        <v>239</v>
      </c>
      <c r="D125" s="218" t="s">
        <v>137</v>
      </c>
      <c r="E125" s="219" t="s">
        <v>240</v>
      </c>
      <c r="F125" s="220" t="s">
        <v>241</v>
      </c>
      <c r="G125" s="221" t="s">
        <v>181</v>
      </c>
      <c r="H125" s="222">
        <v>32</v>
      </c>
      <c r="I125" s="223"/>
      <c r="J125" s="224">
        <f>ROUND(I125*H125,2)</f>
        <v>0</v>
      </c>
      <c r="K125" s="220" t="s">
        <v>141</v>
      </c>
      <c r="L125" s="69"/>
      <c r="M125" s="225" t="s">
        <v>21</v>
      </c>
      <c r="N125" s="226" t="s">
        <v>46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142</v>
      </c>
      <c r="AT125" s="21" t="s">
        <v>137</v>
      </c>
      <c r="AU125" s="21" t="s">
        <v>85</v>
      </c>
      <c r="AY125" s="21" t="s">
        <v>135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83</v>
      </c>
      <c r="BK125" s="229">
        <f>ROUND(I125*H125,2)</f>
        <v>0</v>
      </c>
      <c r="BL125" s="21" t="s">
        <v>142</v>
      </c>
      <c r="BM125" s="21" t="s">
        <v>242</v>
      </c>
    </row>
    <row r="126" s="1" customFormat="1" ht="16.5" customHeight="1">
      <c r="B126" s="43"/>
      <c r="C126" s="218" t="s">
        <v>243</v>
      </c>
      <c r="D126" s="218" t="s">
        <v>137</v>
      </c>
      <c r="E126" s="219" t="s">
        <v>244</v>
      </c>
      <c r="F126" s="220" t="s">
        <v>245</v>
      </c>
      <c r="G126" s="221" t="s">
        <v>171</v>
      </c>
      <c r="H126" s="222">
        <v>780</v>
      </c>
      <c r="I126" s="223"/>
      <c r="J126" s="224">
        <f>ROUND(I126*H126,2)</f>
        <v>0</v>
      </c>
      <c r="K126" s="220" t="s">
        <v>141</v>
      </c>
      <c r="L126" s="69"/>
      <c r="M126" s="225" t="s">
        <v>21</v>
      </c>
      <c r="N126" s="226" t="s">
        <v>46</v>
      </c>
      <c r="O126" s="44"/>
      <c r="P126" s="227">
        <f>O126*H126</f>
        <v>0</v>
      </c>
      <c r="Q126" s="227">
        <v>0.00116</v>
      </c>
      <c r="R126" s="227">
        <f>Q126*H126</f>
        <v>0.90480000000000005</v>
      </c>
      <c r="S126" s="227">
        <v>0</v>
      </c>
      <c r="T126" s="228">
        <f>S126*H126</f>
        <v>0</v>
      </c>
      <c r="AR126" s="21" t="s">
        <v>142</v>
      </c>
      <c r="AT126" s="21" t="s">
        <v>137</v>
      </c>
      <c r="AU126" s="21" t="s">
        <v>85</v>
      </c>
      <c r="AY126" s="21" t="s">
        <v>135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83</v>
      </c>
      <c r="BK126" s="229">
        <f>ROUND(I126*H126,2)</f>
        <v>0</v>
      </c>
      <c r="BL126" s="21" t="s">
        <v>142</v>
      </c>
      <c r="BM126" s="21" t="s">
        <v>246</v>
      </c>
    </row>
    <row r="127" s="10" customFormat="1" ht="29.88" customHeight="1">
      <c r="B127" s="202"/>
      <c r="C127" s="203"/>
      <c r="D127" s="204" t="s">
        <v>74</v>
      </c>
      <c r="E127" s="216" t="s">
        <v>247</v>
      </c>
      <c r="F127" s="216" t="s">
        <v>248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SUM(P128:P139)</f>
        <v>0</v>
      </c>
      <c r="Q127" s="210"/>
      <c r="R127" s="211">
        <f>SUM(R128:R139)</f>
        <v>0</v>
      </c>
      <c r="S127" s="210"/>
      <c r="T127" s="212">
        <f>SUM(T128:T139)</f>
        <v>0</v>
      </c>
      <c r="AR127" s="213" t="s">
        <v>83</v>
      </c>
      <c r="AT127" s="214" t="s">
        <v>74</v>
      </c>
      <c r="AU127" s="214" t="s">
        <v>83</v>
      </c>
      <c r="AY127" s="213" t="s">
        <v>135</v>
      </c>
      <c r="BK127" s="215">
        <f>SUM(BK128:BK139)</f>
        <v>0</v>
      </c>
    </row>
    <row r="128" s="1" customFormat="1" ht="38.25" customHeight="1">
      <c r="B128" s="43"/>
      <c r="C128" s="218" t="s">
        <v>249</v>
      </c>
      <c r="D128" s="218" t="s">
        <v>137</v>
      </c>
      <c r="E128" s="219" t="s">
        <v>250</v>
      </c>
      <c r="F128" s="220" t="s">
        <v>251</v>
      </c>
      <c r="G128" s="221" t="s">
        <v>181</v>
      </c>
      <c r="H128" s="222">
        <v>400</v>
      </c>
      <c r="I128" s="223"/>
      <c r="J128" s="224">
        <f>ROUND(I128*H128,2)</f>
        <v>0</v>
      </c>
      <c r="K128" s="220" t="s">
        <v>21</v>
      </c>
      <c r="L128" s="69"/>
      <c r="M128" s="225" t="s">
        <v>21</v>
      </c>
      <c r="N128" s="226" t="s">
        <v>46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142</v>
      </c>
      <c r="AT128" s="21" t="s">
        <v>137</v>
      </c>
      <c r="AU128" s="21" t="s">
        <v>85</v>
      </c>
      <c r="AY128" s="21" t="s">
        <v>135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83</v>
      </c>
      <c r="BK128" s="229">
        <f>ROUND(I128*H128,2)</f>
        <v>0</v>
      </c>
      <c r="BL128" s="21" t="s">
        <v>142</v>
      </c>
      <c r="BM128" s="21" t="s">
        <v>252</v>
      </c>
    </row>
    <row r="129" s="11" customFormat="1">
      <c r="B129" s="230"/>
      <c r="C129" s="231"/>
      <c r="D129" s="232" t="s">
        <v>162</v>
      </c>
      <c r="E129" s="233" t="s">
        <v>21</v>
      </c>
      <c r="F129" s="234" t="s">
        <v>253</v>
      </c>
      <c r="G129" s="231"/>
      <c r="H129" s="235">
        <v>400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162</v>
      </c>
      <c r="AU129" s="241" t="s">
        <v>85</v>
      </c>
      <c r="AV129" s="11" t="s">
        <v>85</v>
      </c>
      <c r="AW129" s="11" t="s">
        <v>39</v>
      </c>
      <c r="AX129" s="11" t="s">
        <v>83</v>
      </c>
      <c r="AY129" s="241" t="s">
        <v>135</v>
      </c>
    </row>
    <row r="130" s="1" customFormat="1" ht="25.5" customHeight="1">
      <c r="B130" s="43"/>
      <c r="C130" s="218" t="s">
        <v>254</v>
      </c>
      <c r="D130" s="218" t="s">
        <v>137</v>
      </c>
      <c r="E130" s="219" t="s">
        <v>255</v>
      </c>
      <c r="F130" s="220" t="s">
        <v>256</v>
      </c>
      <c r="G130" s="221" t="s">
        <v>181</v>
      </c>
      <c r="H130" s="222">
        <v>400</v>
      </c>
      <c r="I130" s="223"/>
      <c r="J130" s="224">
        <f>ROUND(I130*H130,2)</f>
        <v>0</v>
      </c>
      <c r="K130" s="220" t="s">
        <v>257</v>
      </c>
      <c r="L130" s="69"/>
      <c r="M130" s="225" t="s">
        <v>21</v>
      </c>
      <c r="N130" s="226" t="s">
        <v>46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142</v>
      </c>
      <c r="AT130" s="21" t="s">
        <v>137</v>
      </c>
      <c r="AU130" s="21" t="s">
        <v>85</v>
      </c>
      <c r="AY130" s="21" t="s">
        <v>135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83</v>
      </c>
      <c r="BK130" s="229">
        <f>ROUND(I130*H130,2)</f>
        <v>0</v>
      </c>
      <c r="BL130" s="21" t="s">
        <v>142</v>
      </c>
      <c r="BM130" s="21" t="s">
        <v>258</v>
      </c>
    </row>
    <row r="131" s="1" customFormat="1" ht="25.5" customHeight="1">
      <c r="B131" s="43"/>
      <c r="C131" s="218" t="s">
        <v>259</v>
      </c>
      <c r="D131" s="218" t="s">
        <v>137</v>
      </c>
      <c r="E131" s="219" t="s">
        <v>260</v>
      </c>
      <c r="F131" s="220" t="s">
        <v>261</v>
      </c>
      <c r="G131" s="221" t="s">
        <v>181</v>
      </c>
      <c r="H131" s="222">
        <v>400</v>
      </c>
      <c r="I131" s="223"/>
      <c r="J131" s="224">
        <f>ROUND(I131*H131,2)</f>
        <v>0</v>
      </c>
      <c r="K131" s="220" t="s">
        <v>257</v>
      </c>
      <c r="L131" s="69"/>
      <c r="M131" s="225" t="s">
        <v>21</v>
      </c>
      <c r="N131" s="226" t="s">
        <v>46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142</v>
      </c>
      <c r="AT131" s="21" t="s">
        <v>137</v>
      </c>
      <c r="AU131" s="21" t="s">
        <v>85</v>
      </c>
      <c r="AY131" s="21" t="s">
        <v>135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83</v>
      </c>
      <c r="BK131" s="229">
        <f>ROUND(I131*H131,2)</f>
        <v>0</v>
      </c>
      <c r="BL131" s="21" t="s">
        <v>142</v>
      </c>
      <c r="BM131" s="21" t="s">
        <v>262</v>
      </c>
    </row>
    <row r="132" s="1" customFormat="1" ht="25.5" customHeight="1">
      <c r="B132" s="43"/>
      <c r="C132" s="218" t="s">
        <v>263</v>
      </c>
      <c r="D132" s="218" t="s">
        <v>137</v>
      </c>
      <c r="E132" s="219" t="s">
        <v>264</v>
      </c>
      <c r="F132" s="220" t="s">
        <v>265</v>
      </c>
      <c r="G132" s="221" t="s">
        <v>181</v>
      </c>
      <c r="H132" s="222">
        <v>6000</v>
      </c>
      <c r="I132" s="223"/>
      <c r="J132" s="224">
        <f>ROUND(I132*H132,2)</f>
        <v>0</v>
      </c>
      <c r="K132" s="220" t="s">
        <v>257</v>
      </c>
      <c r="L132" s="69"/>
      <c r="M132" s="225" t="s">
        <v>21</v>
      </c>
      <c r="N132" s="226" t="s">
        <v>46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142</v>
      </c>
      <c r="AT132" s="21" t="s">
        <v>137</v>
      </c>
      <c r="AU132" s="21" t="s">
        <v>85</v>
      </c>
      <c r="AY132" s="21" t="s">
        <v>135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83</v>
      </c>
      <c r="BK132" s="229">
        <f>ROUND(I132*H132,2)</f>
        <v>0</v>
      </c>
      <c r="BL132" s="21" t="s">
        <v>142</v>
      </c>
      <c r="BM132" s="21" t="s">
        <v>266</v>
      </c>
    </row>
    <row r="133" s="11" customFormat="1">
      <c r="B133" s="230"/>
      <c r="C133" s="231"/>
      <c r="D133" s="232" t="s">
        <v>162</v>
      </c>
      <c r="E133" s="233" t="s">
        <v>21</v>
      </c>
      <c r="F133" s="234" t="s">
        <v>267</v>
      </c>
      <c r="G133" s="231"/>
      <c r="H133" s="235">
        <v>6000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162</v>
      </c>
      <c r="AU133" s="241" t="s">
        <v>85</v>
      </c>
      <c r="AV133" s="11" t="s">
        <v>85</v>
      </c>
      <c r="AW133" s="11" t="s">
        <v>39</v>
      </c>
      <c r="AX133" s="11" t="s">
        <v>83</v>
      </c>
      <c r="AY133" s="241" t="s">
        <v>135</v>
      </c>
    </row>
    <row r="134" s="1" customFormat="1" ht="25.5" customHeight="1">
      <c r="B134" s="43"/>
      <c r="C134" s="218" t="s">
        <v>268</v>
      </c>
      <c r="D134" s="218" t="s">
        <v>137</v>
      </c>
      <c r="E134" s="219" t="s">
        <v>269</v>
      </c>
      <c r="F134" s="220" t="s">
        <v>270</v>
      </c>
      <c r="G134" s="221" t="s">
        <v>199</v>
      </c>
      <c r="H134" s="222">
        <v>640</v>
      </c>
      <c r="I134" s="223"/>
      <c r="J134" s="224">
        <f>ROUND(I134*H134,2)</f>
        <v>0</v>
      </c>
      <c r="K134" s="220" t="s">
        <v>257</v>
      </c>
      <c r="L134" s="69"/>
      <c r="M134" s="225" t="s">
        <v>21</v>
      </c>
      <c r="N134" s="226" t="s">
        <v>46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142</v>
      </c>
      <c r="AT134" s="21" t="s">
        <v>137</v>
      </c>
      <c r="AU134" s="21" t="s">
        <v>85</v>
      </c>
      <c r="AY134" s="21" t="s">
        <v>135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83</v>
      </c>
      <c r="BK134" s="229">
        <f>ROUND(I134*H134,2)</f>
        <v>0</v>
      </c>
      <c r="BL134" s="21" t="s">
        <v>142</v>
      </c>
      <c r="BM134" s="21" t="s">
        <v>271</v>
      </c>
    </row>
    <row r="135" s="11" customFormat="1">
      <c r="B135" s="230"/>
      <c r="C135" s="231"/>
      <c r="D135" s="232" t="s">
        <v>162</v>
      </c>
      <c r="E135" s="233" t="s">
        <v>21</v>
      </c>
      <c r="F135" s="234" t="s">
        <v>272</v>
      </c>
      <c r="G135" s="231"/>
      <c r="H135" s="235">
        <v>640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162</v>
      </c>
      <c r="AU135" s="241" t="s">
        <v>85</v>
      </c>
      <c r="AV135" s="11" t="s">
        <v>85</v>
      </c>
      <c r="AW135" s="11" t="s">
        <v>39</v>
      </c>
      <c r="AX135" s="11" t="s">
        <v>83</v>
      </c>
      <c r="AY135" s="241" t="s">
        <v>135</v>
      </c>
    </row>
    <row r="136" s="1" customFormat="1" ht="16.5" customHeight="1">
      <c r="B136" s="43"/>
      <c r="C136" s="218" t="s">
        <v>273</v>
      </c>
      <c r="D136" s="218" t="s">
        <v>137</v>
      </c>
      <c r="E136" s="219" t="s">
        <v>274</v>
      </c>
      <c r="F136" s="220" t="s">
        <v>275</v>
      </c>
      <c r="G136" s="221" t="s">
        <v>140</v>
      </c>
      <c r="H136" s="222">
        <v>100</v>
      </c>
      <c r="I136" s="223"/>
      <c r="J136" s="224">
        <f>ROUND(I136*H136,2)</f>
        <v>0</v>
      </c>
      <c r="K136" s="220" t="s">
        <v>257</v>
      </c>
      <c r="L136" s="69"/>
      <c r="M136" s="225" t="s">
        <v>21</v>
      </c>
      <c r="N136" s="226" t="s">
        <v>46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142</v>
      </c>
      <c r="AT136" s="21" t="s">
        <v>137</v>
      </c>
      <c r="AU136" s="21" t="s">
        <v>85</v>
      </c>
      <c r="AY136" s="21" t="s">
        <v>135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83</v>
      </c>
      <c r="BK136" s="229">
        <f>ROUND(I136*H136,2)</f>
        <v>0</v>
      </c>
      <c r="BL136" s="21" t="s">
        <v>142</v>
      </c>
      <c r="BM136" s="21" t="s">
        <v>276</v>
      </c>
    </row>
    <row r="137" s="1" customFormat="1" ht="16.5" customHeight="1">
      <c r="B137" s="43"/>
      <c r="C137" s="218" t="s">
        <v>277</v>
      </c>
      <c r="D137" s="218" t="s">
        <v>137</v>
      </c>
      <c r="E137" s="219" t="s">
        <v>278</v>
      </c>
      <c r="F137" s="220" t="s">
        <v>279</v>
      </c>
      <c r="G137" s="221" t="s">
        <v>140</v>
      </c>
      <c r="H137" s="222">
        <v>1300</v>
      </c>
      <c r="I137" s="223"/>
      <c r="J137" s="224">
        <f>ROUND(I137*H137,2)</f>
        <v>0</v>
      </c>
      <c r="K137" s="220" t="s">
        <v>21</v>
      </c>
      <c r="L137" s="69"/>
      <c r="M137" s="225" t="s">
        <v>21</v>
      </c>
      <c r="N137" s="226" t="s">
        <v>46</v>
      </c>
      <c r="O137" s="4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1" t="s">
        <v>142</v>
      </c>
      <c r="AT137" s="21" t="s">
        <v>137</v>
      </c>
      <c r="AU137" s="21" t="s">
        <v>85</v>
      </c>
      <c r="AY137" s="21" t="s">
        <v>135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83</v>
      </c>
      <c r="BK137" s="229">
        <f>ROUND(I137*H137,2)</f>
        <v>0</v>
      </c>
      <c r="BL137" s="21" t="s">
        <v>142</v>
      </c>
      <c r="BM137" s="21" t="s">
        <v>280</v>
      </c>
    </row>
    <row r="138" s="1" customFormat="1" ht="25.5" customHeight="1">
      <c r="B138" s="43"/>
      <c r="C138" s="218" t="s">
        <v>281</v>
      </c>
      <c r="D138" s="218" t="s">
        <v>137</v>
      </c>
      <c r="E138" s="219" t="s">
        <v>282</v>
      </c>
      <c r="F138" s="220" t="s">
        <v>283</v>
      </c>
      <c r="G138" s="221" t="s">
        <v>140</v>
      </c>
      <c r="H138" s="222">
        <v>1300</v>
      </c>
      <c r="I138" s="223"/>
      <c r="J138" s="224">
        <f>ROUND(I138*H138,2)</f>
        <v>0</v>
      </c>
      <c r="K138" s="220" t="s">
        <v>257</v>
      </c>
      <c r="L138" s="69"/>
      <c r="M138" s="225" t="s">
        <v>21</v>
      </c>
      <c r="N138" s="226" t="s">
        <v>46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1" t="s">
        <v>142</v>
      </c>
      <c r="AT138" s="21" t="s">
        <v>137</v>
      </c>
      <c r="AU138" s="21" t="s">
        <v>85</v>
      </c>
      <c r="AY138" s="21" t="s">
        <v>135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83</v>
      </c>
      <c r="BK138" s="229">
        <f>ROUND(I138*H138,2)</f>
        <v>0</v>
      </c>
      <c r="BL138" s="21" t="s">
        <v>142</v>
      </c>
      <c r="BM138" s="21" t="s">
        <v>284</v>
      </c>
    </row>
    <row r="139" s="1" customFormat="1" ht="25.5" customHeight="1">
      <c r="B139" s="43"/>
      <c r="C139" s="218" t="s">
        <v>214</v>
      </c>
      <c r="D139" s="218" t="s">
        <v>137</v>
      </c>
      <c r="E139" s="219" t="s">
        <v>285</v>
      </c>
      <c r="F139" s="220" t="s">
        <v>286</v>
      </c>
      <c r="G139" s="221" t="s">
        <v>218</v>
      </c>
      <c r="H139" s="222">
        <v>3</v>
      </c>
      <c r="I139" s="223"/>
      <c r="J139" s="224">
        <f>ROUND(I139*H139,2)</f>
        <v>0</v>
      </c>
      <c r="K139" s="220" t="s">
        <v>21</v>
      </c>
      <c r="L139" s="69"/>
      <c r="M139" s="225" t="s">
        <v>21</v>
      </c>
      <c r="N139" s="226" t="s">
        <v>46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287</v>
      </c>
      <c r="AT139" s="21" t="s">
        <v>137</v>
      </c>
      <c r="AU139" s="21" t="s">
        <v>85</v>
      </c>
      <c r="AY139" s="21" t="s">
        <v>135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83</v>
      </c>
      <c r="BK139" s="229">
        <f>ROUND(I139*H139,2)</f>
        <v>0</v>
      </c>
      <c r="BL139" s="21" t="s">
        <v>287</v>
      </c>
      <c r="BM139" s="21" t="s">
        <v>288</v>
      </c>
    </row>
    <row r="140" s="10" customFormat="1" ht="29.88" customHeight="1">
      <c r="B140" s="202"/>
      <c r="C140" s="203"/>
      <c r="D140" s="204" t="s">
        <v>74</v>
      </c>
      <c r="E140" s="216" t="s">
        <v>289</v>
      </c>
      <c r="F140" s="216" t="s">
        <v>290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SUM(P141:P152)</f>
        <v>0</v>
      </c>
      <c r="Q140" s="210"/>
      <c r="R140" s="211">
        <f>SUM(R141:R152)</f>
        <v>1.1253120000000001</v>
      </c>
      <c r="S140" s="210"/>
      <c r="T140" s="212">
        <f>SUM(T141:T152)</f>
        <v>0</v>
      </c>
      <c r="AR140" s="213" t="s">
        <v>154</v>
      </c>
      <c r="AT140" s="214" t="s">
        <v>74</v>
      </c>
      <c r="AU140" s="214" t="s">
        <v>83</v>
      </c>
      <c r="AY140" s="213" t="s">
        <v>135</v>
      </c>
      <c r="BK140" s="215">
        <f>SUM(BK141:BK152)</f>
        <v>0</v>
      </c>
    </row>
    <row r="141" s="1" customFormat="1" ht="25.5" customHeight="1">
      <c r="B141" s="43"/>
      <c r="C141" s="218" t="s">
        <v>291</v>
      </c>
      <c r="D141" s="218" t="s">
        <v>137</v>
      </c>
      <c r="E141" s="219" t="s">
        <v>292</v>
      </c>
      <c r="F141" s="220" t="s">
        <v>293</v>
      </c>
      <c r="G141" s="221" t="s">
        <v>181</v>
      </c>
      <c r="H141" s="222">
        <v>559.5</v>
      </c>
      <c r="I141" s="223"/>
      <c r="J141" s="224">
        <f>ROUND(I141*H141,2)</f>
        <v>0</v>
      </c>
      <c r="K141" s="220" t="s">
        <v>141</v>
      </c>
      <c r="L141" s="69"/>
      <c r="M141" s="225" t="s">
        <v>21</v>
      </c>
      <c r="N141" s="226" t="s">
        <v>46</v>
      </c>
      <c r="O141" s="4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1" t="s">
        <v>142</v>
      </c>
      <c r="AT141" s="21" t="s">
        <v>137</v>
      </c>
      <c r="AU141" s="21" t="s">
        <v>85</v>
      </c>
      <c r="AY141" s="21" t="s">
        <v>135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83</v>
      </c>
      <c r="BK141" s="229">
        <f>ROUND(I141*H141,2)</f>
        <v>0</v>
      </c>
      <c r="BL141" s="21" t="s">
        <v>142</v>
      </c>
      <c r="BM141" s="21" t="s">
        <v>294</v>
      </c>
    </row>
    <row r="142" s="11" customFormat="1">
      <c r="B142" s="230"/>
      <c r="C142" s="231"/>
      <c r="D142" s="232" t="s">
        <v>162</v>
      </c>
      <c r="E142" s="233" t="s">
        <v>21</v>
      </c>
      <c r="F142" s="234" t="s">
        <v>295</v>
      </c>
      <c r="G142" s="231"/>
      <c r="H142" s="235">
        <v>559.5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162</v>
      </c>
      <c r="AU142" s="241" t="s">
        <v>85</v>
      </c>
      <c r="AV142" s="11" t="s">
        <v>85</v>
      </c>
      <c r="AW142" s="11" t="s">
        <v>39</v>
      </c>
      <c r="AX142" s="11" t="s">
        <v>83</v>
      </c>
      <c r="AY142" s="241" t="s">
        <v>135</v>
      </c>
    </row>
    <row r="143" s="1" customFormat="1" ht="25.5" customHeight="1">
      <c r="B143" s="43"/>
      <c r="C143" s="218" t="s">
        <v>296</v>
      </c>
      <c r="D143" s="218" t="s">
        <v>137</v>
      </c>
      <c r="E143" s="219" t="s">
        <v>297</v>
      </c>
      <c r="F143" s="220" t="s">
        <v>298</v>
      </c>
      <c r="G143" s="221" t="s">
        <v>181</v>
      </c>
      <c r="H143" s="222">
        <v>559.5</v>
      </c>
      <c r="I143" s="223"/>
      <c r="J143" s="224">
        <f>ROUND(I143*H143,2)</f>
        <v>0</v>
      </c>
      <c r="K143" s="220" t="s">
        <v>141</v>
      </c>
      <c r="L143" s="69"/>
      <c r="M143" s="225" t="s">
        <v>21</v>
      </c>
      <c r="N143" s="226" t="s">
        <v>46</v>
      </c>
      <c r="O143" s="4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1" t="s">
        <v>142</v>
      </c>
      <c r="AT143" s="21" t="s">
        <v>137</v>
      </c>
      <c r="AU143" s="21" t="s">
        <v>85</v>
      </c>
      <c r="AY143" s="21" t="s">
        <v>135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83</v>
      </c>
      <c r="BK143" s="229">
        <f>ROUND(I143*H143,2)</f>
        <v>0</v>
      </c>
      <c r="BL143" s="21" t="s">
        <v>142</v>
      </c>
      <c r="BM143" s="21" t="s">
        <v>299</v>
      </c>
    </row>
    <row r="144" s="1" customFormat="1" ht="16.5" customHeight="1">
      <c r="B144" s="43"/>
      <c r="C144" s="218" t="s">
        <v>300</v>
      </c>
      <c r="D144" s="218" t="s">
        <v>137</v>
      </c>
      <c r="E144" s="219" t="s">
        <v>301</v>
      </c>
      <c r="F144" s="220" t="s">
        <v>190</v>
      </c>
      <c r="G144" s="221" t="s">
        <v>181</v>
      </c>
      <c r="H144" s="222">
        <v>559.5</v>
      </c>
      <c r="I144" s="223"/>
      <c r="J144" s="224">
        <f>ROUND(I144*H144,2)</f>
        <v>0</v>
      </c>
      <c r="K144" s="220" t="s">
        <v>21</v>
      </c>
      <c r="L144" s="69"/>
      <c r="M144" s="225" t="s">
        <v>21</v>
      </c>
      <c r="N144" s="226" t="s">
        <v>46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142</v>
      </c>
      <c r="AT144" s="21" t="s">
        <v>137</v>
      </c>
      <c r="AU144" s="21" t="s">
        <v>85</v>
      </c>
      <c r="AY144" s="21" t="s">
        <v>135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83</v>
      </c>
      <c r="BK144" s="229">
        <f>ROUND(I144*H144,2)</f>
        <v>0</v>
      </c>
      <c r="BL144" s="21" t="s">
        <v>142</v>
      </c>
      <c r="BM144" s="21" t="s">
        <v>302</v>
      </c>
    </row>
    <row r="145" s="1" customFormat="1" ht="25.5" customHeight="1">
      <c r="B145" s="43"/>
      <c r="C145" s="218" t="s">
        <v>303</v>
      </c>
      <c r="D145" s="218" t="s">
        <v>137</v>
      </c>
      <c r="E145" s="219" t="s">
        <v>304</v>
      </c>
      <c r="F145" s="220" t="s">
        <v>193</v>
      </c>
      <c r="G145" s="221" t="s">
        <v>181</v>
      </c>
      <c r="H145" s="222">
        <v>8392.5</v>
      </c>
      <c r="I145" s="223"/>
      <c r="J145" s="224">
        <f>ROUND(I145*H145,2)</f>
        <v>0</v>
      </c>
      <c r="K145" s="220" t="s">
        <v>21</v>
      </c>
      <c r="L145" s="69"/>
      <c r="M145" s="225" t="s">
        <v>21</v>
      </c>
      <c r="N145" s="226" t="s">
        <v>46</v>
      </c>
      <c r="O145" s="4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1" t="s">
        <v>142</v>
      </c>
      <c r="AT145" s="21" t="s">
        <v>137</v>
      </c>
      <c r="AU145" s="21" t="s">
        <v>85</v>
      </c>
      <c r="AY145" s="21" t="s">
        <v>135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83</v>
      </c>
      <c r="BK145" s="229">
        <f>ROUND(I145*H145,2)</f>
        <v>0</v>
      </c>
      <c r="BL145" s="21" t="s">
        <v>142</v>
      </c>
      <c r="BM145" s="21" t="s">
        <v>305</v>
      </c>
    </row>
    <row r="146" s="11" customFormat="1">
      <c r="B146" s="230"/>
      <c r="C146" s="231"/>
      <c r="D146" s="232" t="s">
        <v>162</v>
      </c>
      <c r="E146" s="233" t="s">
        <v>21</v>
      </c>
      <c r="F146" s="234" t="s">
        <v>306</v>
      </c>
      <c r="G146" s="231"/>
      <c r="H146" s="235">
        <v>8392.5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162</v>
      </c>
      <c r="AU146" s="241" t="s">
        <v>85</v>
      </c>
      <c r="AV146" s="11" t="s">
        <v>85</v>
      </c>
      <c r="AW146" s="11" t="s">
        <v>39</v>
      </c>
      <c r="AX146" s="11" t="s">
        <v>83</v>
      </c>
      <c r="AY146" s="241" t="s">
        <v>135</v>
      </c>
    </row>
    <row r="147" s="1" customFormat="1" ht="16.5" customHeight="1">
      <c r="B147" s="43"/>
      <c r="C147" s="218" t="s">
        <v>307</v>
      </c>
      <c r="D147" s="218" t="s">
        <v>137</v>
      </c>
      <c r="E147" s="219" t="s">
        <v>308</v>
      </c>
      <c r="F147" s="220" t="s">
        <v>198</v>
      </c>
      <c r="G147" s="221" t="s">
        <v>199</v>
      </c>
      <c r="H147" s="222">
        <v>895.20000000000005</v>
      </c>
      <c r="I147" s="223"/>
      <c r="J147" s="224">
        <f>ROUND(I147*H147,2)</f>
        <v>0</v>
      </c>
      <c r="K147" s="220" t="s">
        <v>21</v>
      </c>
      <c r="L147" s="69"/>
      <c r="M147" s="225" t="s">
        <v>21</v>
      </c>
      <c r="N147" s="226" t="s">
        <v>46</v>
      </c>
      <c r="O147" s="44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1" t="s">
        <v>142</v>
      </c>
      <c r="AT147" s="21" t="s">
        <v>137</v>
      </c>
      <c r="AU147" s="21" t="s">
        <v>85</v>
      </c>
      <c r="AY147" s="21" t="s">
        <v>135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83</v>
      </c>
      <c r="BK147" s="229">
        <f>ROUND(I147*H147,2)</f>
        <v>0</v>
      </c>
      <c r="BL147" s="21" t="s">
        <v>142</v>
      </c>
      <c r="BM147" s="21" t="s">
        <v>309</v>
      </c>
    </row>
    <row r="148" s="11" customFormat="1">
      <c r="B148" s="230"/>
      <c r="C148" s="231"/>
      <c r="D148" s="232" t="s">
        <v>162</v>
      </c>
      <c r="E148" s="233" t="s">
        <v>21</v>
      </c>
      <c r="F148" s="234" t="s">
        <v>310</v>
      </c>
      <c r="G148" s="231"/>
      <c r="H148" s="235">
        <v>895.20000000000005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162</v>
      </c>
      <c r="AU148" s="241" t="s">
        <v>85</v>
      </c>
      <c r="AV148" s="11" t="s">
        <v>85</v>
      </c>
      <c r="AW148" s="11" t="s">
        <v>39</v>
      </c>
      <c r="AX148" s="11" t="s">
        <v>83</v>
      </c>
      <c r="AY148" s="241" t="s">
        <v>135</v>
      </c>
    </row>
    <row r="149" s="1" customFormat="1" ht="25.5" customHeight="1">
      <c r="B149" s="43"/>
      <c r="C149" s="218" t="s">
        <v>311</v>
      </c>
      <c r="D149" s="218" t="s">
        <v>137</v>
      </c>
      <c r="E149" s="219" t="s">
        <v>312</v>
      </c>
      <c r="F149" s="220" t="s">
        <v>313</v>
      </c>
      <c r="G149" s="221" t="s">
        <v>140</v>
      </c>
      <c r="H149" s="222">
        <v>2344.4000000000001</v>
      </c>
      <c r="I149" s="223"/>
      <c r="J149" s="224">
        <f>ROUND(I149*H149,2)</f>
        <v>0</v>
      </c>
      <c r="K149" s="220" t="s">
        <v>141</v>
      </c>
      <c r="L149" s="69"/>
      <c r="M149" s="225" t="s">
        <v>21</v>
      </c>
      <c r="N149" s="226" t="s">
        <v>46</v>
      </c>
      <c r="O149" s="44"/>
      <c r="P149" s="227">
        <f>O149*H149</f>
        <v>0</v>
      </c>
      <c r="Q149" s="227">
        <v>0.00048000000000000001</v>
      </c>
      <c r="R149" s="227">
        <f>Q149*H149</f>
        <v>1.1253120000000001</v>
      </c>
      <c r="S149" s="227">
        <v>0</v>
      </c>
      <c r="T149" s="228">
        <f>S149*H149</f>
        <v>0</v>
      </c>
      <c r="AR149" s="21" t="s">
        <v>142</v>
      </c>
      <c r="AT149" s="21" t="s">
        <v>137</v>
      </c>
      <c r="AU149" s="21" t="s">
        <v>85</v>
      </c>
      <c r="AY149" s="21" t="s">
        <v>135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83</v>
      </c>
      <c r="BK149" s="229">
        <f>ROUND(I149*H149,2)</f>
        <v>0</v>
      </c>
      <c r="BL149" s="21" t="s">
        <v>142</v>
      </c>
      <c r="BM149" s="21" t="s">
        <v>314</v>
      </c>
    </row>
    <row r="150" s="11" customFormat="1">
      <c r="B150" s="230"/>
      <c r="C150" s="231"/>
      <c r="D150" s="232" t="s">
        <v>162</v>
      </c>
      <c r="E150" s="233" t="s">
        <v>21</v>
      </c>
      <c r="F150" s="234" t="s">
        <v>315</v>
      </c>
      <c r="G150" s="231"/>
      <c r="H150" s="235">
        <v>2344.4000000000001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162</v>
      </c>
      <c r="AU150" s="241" t="s">
        <v>85</v>
      </c>
      <c r="AV150" s="11" t="s">
        <v>85</v>
      </c>
      <c r="AW150" s="11" t="s">
        <v>39</v>
      </c>
      <c r="AX150" s="11" t="s">
        <v>83</v>
      </c>
      <c r="AY150" s="241" t="s">
        <v>135</v>
      </c>
    </row>
    <row r="151" s="1" customFormat="1" ht="16.5" customHeight="1">
      <c r="B151" s="43"/>
      <c r="C151" s="218" t="s">
        <v>316</v>
      </c>
      <c r="D151" s="218" t="s">
        <v>137</v>
      </c>
      <c r="E151" s="219" t="s">
        <v>317</v>
      </c>
      <c r="F151" s="220" t="s">
        <v>318</v>
      </c>
      <c r="G151" s="221" t="s">
        <v>140</v>
      </c>
      <c r="H151" s="222">
        <v>1119</v>
      </c>
      <c r="I151" s="223"/>
      <c r="J151" s="224">
        <f>ROUND(I151*H151,2)</f>
        <v>0</v>
      </c>
      <c r="K151" s="220" t="s">
        <v>21</v>
      </c>
      <c r="L151" s="69"/>
      <c r="M151" s="225" t="s">
        <v>21</v>
      </c>
      <c r="N151" s="226" t="s">
        <v>46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1" t="s">
        <v>142</v>
      </c>
      <c r="AT151" s="21" t="s">
        <v>137</v>
      </c>
      <c r="AU151" s="21" t="s">
        <v>85</v>
      </c>
      <c r="AY151" s="21" t="s">
        <v>135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83</v>
      </c>
      <c r="BK151" s="229">
        <f>ROUND(I151*H151,2)</f>
        <v>0</v>
      </c>
      <c r="BL151" s="21" t="s">
        <v>142</v>
      </c>
      <c r="BM151" s="21" t="s">
        <v>319</v>
      </c>
    </row>
    <row r="152" s="1" customFormat="1" ht="16.5" customHeight="1">
      <c r="B152" s="43"/>
      <c r="C152" s="218" t="s">
        <v>320</v>
      </c>
      <c r="D152" s="218" t="s">
        <v>137</v>
      </c>
      <c r="E152" s="219" t="s">
        <v>321</v>
      </c>
      <c r="F152" s="220" t="s">
        <v>322</v>
      </c>
      <c r="G152" s="221" t="s">
        <v>140</v>
      </c>
      <c r="H152" s="222">
        <v>1119</v>
      </c>
      <c r="I152" s="223"/>
      <c r="J152" s="224">
        <f>ROUND(I152*H152,2)</f>
        <v>0</v>
      </c>
      <c r="K152" s="220" t="s">
        <v>141</v>
      </c>
      <c r="L152" s="69"/>
      <c r="M152" s="225" t="s">
        <v>21</v>
      </c>
      <c r="N152" s="226" t="s">
        <v>46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142</v>
      </c>
      <c r="AT152" s="21" t="s">
        <v>137</v>
      </c>
      <c r="AU152" s="21" t="s">
        <v>85</v>
      </c>
      <c r="AY152" s="21" t="s">
        <v>135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83</v>
      </c>
      <c r="BK152" s="229">
        <f>ROUND(I152*H152,2)</f>
        <v>0</v>
      </c>
      <c r="BL152" s="21" t="s">
        <v>142</v>
      </c>
      <c r="BM152" s="21" t="s">
        <v>323</v>
      </c>
    </row>
    <row r="153" s="10" customFormat="1" ht="29.88" customHeight="1">
      <c r="B153" s="202"/>
      <c r="C153" s="203"/>
      <c r="D153" s="204" t="s">
        <v>74</v>
      </c>
      <c r="E153" s="216" t="s">
        <v>154</v>
      </c>
      <c r="F153" s="216" t="s">
        <v>324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SUM(P154:P168)</f>
        <v>0</v>
      </c>
      <c r="Q153" s="210"/>
      <c r="R153" s="211">
        <f>SUM(R154:R168)</f>
        <v>33.339739999999999</v>
      </c>
      <c r="S153" s="210"/>
      <c r="T153" s="212">
        <f>SUM(T154:T168)</f>
        <v>0</v>
      </c>
      <c r="AR153" s="213" t="s">
        <v>83</v>
      </c>
      <c r="AT153" s="214" t="s">
        <v>74</v>
      </c>
      <c r="AU153" s="214" t="s">
        <v>83</v>
      </c>
      <c r="AY153" s="213" t="s">
        <v>135</v>
      </c>
      <c r="BK153" s="215">
        <f>SUM(BK154:BK168)</f>
        <v>0</v>
      </c>
    </row>
    <row r="154" s="1" customFormat="1" ht="25.5" customHeight="1">
      <c r="B154" s="43"/>
      <c r="C154" s="218" t="s">
        <v>325</v>
      </c>
      <c r="D154" s="218" t="s">
        <v>137</v>
      </c>
      <c r="E154" s="219" t="s">
        <v>326</v>
      </c>
      <c r="F154" s="220" t="s">
        <v>327</v>
      </c>
      <c r="G154" s="221" t="s">
        <v>140</v>
      </c>
      <c r="H154" s="222">
        <v>3730</v>
      </c>
      <c r="I154" s="223"/>
      <c r="J154" s="224">
        <f>ROUND(I154*H154,2)</f>
        <v>0</v>
      </c>
      <c r="K154" s="220" t="s">
        <v>141</v>
      </c>
      <c r="L154" s="69"/>
      <c r="M154" s="225" t="s">
        <v>21</v>
      </c>
      <c r="N154" s="226" t="s">
        <v>46</v>
      </c>
      <c r="O154" s="44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1" t="s">
        <v>142</v>
      </c>
      <c r="AT154" s="21" t="s">
        <v>137</v>
      </c>
      <c r="AU154" s="21" t="s">
        <v>85</v>
      </c>
      <c r="AY154" s="21" t="s">
        <v>135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83</v>
      </c>
      <c r="BK154" s="229">
        <f>ROUND(I154*H154,2)</f>
        <v>0</v>
      </c>
      <c r="BL154" s="21" t="s">
        <v>142</v>
      </c>
      <c r="BM154" s="21" t="s">
        <v>328</v>
      </c>
    </row>
    <row r="155" s="1" customFormat="1" ht="25.5" customHeight="1">
      <c r="B155" s="43"/>
      <c r="C155" s="218" t="s">
        <v>329</v>
      </c>
      <c r="D155" s="218" t="s">
        <v>137</v>
      </c>
      <c r="E155" s="219" t="s">
        <v>330</v>
      </c>
      <c r="F155" s="220" t="s">
        <v>331</v>
      </c>
      <c r="G155" s="221" t="s">
        <v>140</v>
      </c>
      <c r="H155" s="222">
        <v>3730</v>
      </c>
      <c r="I155" s="223"/>
      <c r="J155" s="224">
        <f>ROUND(I155*H155,2)</f>
        <v>0</v>
      </c>
      <c r="K155" s="220" t="s">
        <v>141</v>
      </c>
      <c r="L155" s="69"/>
      <c r="M155" s="225" t="s">
        <v>21</v>
      </c>
      <c r="N155" s="226" t="s">
        <v>46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142</v>
      </c>
      <c r="AT155" s="21" t="s">
        <v>137</v>
      </c>
      <c r="AU155" s="21" t="s">
        <v>85</v>
      </c>
      <c r="AY155" s="21" t="s">
        <v>135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83</v>
      </c>
      <c r="BK155" s="229">
        <f>ROUND(I155*H155,2)</f>
        <v>0</v>
      </c>
      <c r="BL155" s="21" t="s">
        <v>142</v>
      </c>
      <c r="BM155" s="21" t="s">
        <v>332</v>
      </c>
    </row>
    <row r="156" s="1" customFormat="1" ht="25.5" customHeight="1">
      <c r="B156" s="43"/>
      <c r="C156" s="218" t="s">
        <v>333</v>
      </c>
      <c r="D156" s="218" t="s">
        <v>137</v>
      </c>
      <c r="E156" s="219" t="s">
        <v>334</v>
      </c>
      <c r="F156" s="220" t="s">
        <v>335</v>
      </c>
      <c r="G156" s="221" t="s">
        <v>140</v>
      </c>
      <c r="H156" s="222">
        <v>3730</v>
      </c>
      <c r="I156" s="223"/>
      <c r="J156" s="224">
        <f>ROUND(I156*H156,2)</f>
        <v>0</v>
      </c>
      <c r="K156" s="220" t="s">
        <v>141</v>
      </c>
      <c r="L156" s="69"/>
      <c r="M156" s="225" t="s">
        <v>21</v>
      </c>
      <c r="N156" s="226" t="s">
        <v>46</v>
      </c>
      <c r="O156" s="4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1" t="s">
        <v>142</v>
      </c>
      <c r="AT156" s="21" t="s">
        <v>137</v>
      </c>
      <c r="AU156" s="21" t="s">
        <v>85</v>
      </c>
      <c r="AY156" s="21" t="s">
        <v>135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83</v>
      </c>
      <c r="BK156" s="229">
        <f>ROUND(I156*H156,2)</f>
        <v>0</v>
      </c>
      <c r="BL156" s="21" t="s">
        <v>142</v>
      </c>
      <c r="BM156" s="21" t="s">
        <v>336</v>
      </c>
    </row>
    <row r="157" s="1" customFormat="1" ht="25.5" customHeight="1">
      <c r="B157" s="43"/>
      <c r="C157" s="218" t="s">
        <v>337</v>
      </c>
      <c r="D157" s="218" t="s">
        <v>137</v>
      </c>
      <c r="E157" s="219" t="s">
        <v>338</v>
      </c>
      <c r="F157" s="220" t="s">
        <v>339</v>
      </c>
      <c r="G157" s="221" t="s">
        <v>140</v>
      </c>
      <c r="H157" s="222">
        <v>3730</v>
      </c>
      <c r="I157" s="223"/>
      <c r="J157" s="224">
        <f>ROUND(I157*H157,2)</f>
        <v>0</v>
      </c>
      <c r="K157" s="220" t="s">
        <v>141</v>
      </c>
      <c r="L157" s="69"/>
      <c r="M157" s="225" t="s">
        <v>21</v>
      </c>
      <c r="N157" s="226" t="s">
        <v>46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142</v>
      </c>
      <c r="AT157" s="21" t="s">
        <v>137</v>
      </c>
      <c r="AU157" s="21" t="s">
        <v>85</v>
      </c>
      <c r="AY157" s="21" t="s">
        <v>135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83</v>
      </c>
      <c r="BK157" s="229">
        <f>ROUND(I157*H157,2)</f>
        <v>0</v>
      </c>
      <c r="BL157" s="21" t="s">
        <v>142</v>
      </c>
      <c r="BM157" s="21" t="s">
        <v>340</v>
      </c>
    </row>
    <row r="158" s="1" customFormat="1" ht="25.5" customHeight="1">
      <c r="B158" s="43"/>
      <c r="C158" s="218" t="s">
        <v>341</v>
      </c>
      <c r="D158" s="218" t="s">
        <v>137</v>
      </c>
      <c r="E158" s="219" t="s">
        <v>342</v>
      </c>
      <c r="F158" s="220" t="s">
        <v>343</v>
      </c>
      <c r="G158" s="221" t="s">
        <v>140</v>
      </c>
      <c r="H158" s="222">
        <v>3730</v>
      </c>
      <c r="I158" s="223"/>
      <c r="J158" s="224">
        <f>ROUND(I158*H158,2)</f>
        <v>0</v>
      </c>
      <c r="K158" s="220" t="s">
        <v>141</v>
      </c>
      <c r="L158" s="69"/>
      <c r="M158" s="225" t="s">
        <v>21</v>
      </c>
      <c r="N158" s="226" t="s">
        <v>46</v>
      </c>
      <c r="O158" s="4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1" t="s">
        <v>142</v>
      </c>
      <c r="AT158" s="21" t="s">
        <v>137</v>
      </c>
      <c r="AU158" s="21" t="s">
        <v>85</v>
      </c>
      <c r="AY158" s="21" t="s">
        <v>135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83</v>
      </c>
      <c r="BK158" s="229">
        <f>ROUND(I158*H158,2)</f>
        <v>0</v>
      </c>
      <c r="BL158" s="21" t="s">
        <v>142</v>
      </c>
      <c r="BM158" s="21" t="s">
        <v>344</v>
      </c>
    </row>
    <row r="159" s="1" customFormat="1" ht="16.5" customHeight="1">
      <c r="B159" s="43"/>
      <c r="C159" s="218" t="s">
        <v>345</v>
      </c>
      <c r="D159" s="218" t="s">
        <v>137</v>
      </c>
      <c r="E159" s="219" t="s">
        <v>346</v>
      </c>
      <c r="F159" s="220" t="s">
        <v>347</v>
      </c>
      <c r="G159" s="221" t="s">
        <v>140</v>
      </c>
      <c r="H159" s="222">
        <v>3730</v>
      </c>
      <c r="I159" s="223"/>
      <c r="J159" s="224">
        <f>ROUND(I159*H159,2)</f>
        <v>0</v>
      </c>
      <c r="K159" s="220" t="s">
        <v>141</v>
      </c>
      <c r="L159" s="69"/>
      <c r="M159" s="225" t="s">
        <v>21</v>
      </c>
      <c r="N159" s="226" t="s">
        <v>46</v>
      </c>
      <c r="O159" s="4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1" t="s">
        <v>142</v>
      </c>
      <c r="AT159" s="21" t="s">
        <v>137</v>
      </c>
      <c r="AU159" s="21" t="s">
        <v>85</v>
      </c>
      <c r="AY159" s="21" t="s">
        <v>135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83</v>
      </c>
      <c r="BK159" s="229">
        <f>ROUND(I159*H159,2)</f>
        <v>0</v>
      </c>
      <c r="BL159" s="21" t="s">
        <v>142</v>
      </c>
      <c r="BM159" s="21" t="s">
        <v>348</v>
      </c>
    </row>
    <row r="160" s="1" customFormat="1" ht="25.5" customHeight="1">
      <c r="B160" s="43"/>
      <c r="C160" s="218" t="s">
        <v>349</v>
      </c>
      <c r="D160" s="218" t="s">
        <v>137</v>
      </c>
      <c r="E160" s="219" t="s">
        <v>350</v>
      </c>
      <c r="F160" s="220" t="s">
        <v>351</v>
      </c>
      <c r="G160" s="221" t="s">
        <v>171</v>
      </c>
      <c r="H160" s="222">
        <v>180</v>
      </c>
      <c r="I160" s="223"/>
      <c r="J160" s="224">
        <f>ROUND(I160*H160,2)</f>
        <v>0</v>
      </c>
      <c r="K160" s="220" t="s">
        <v>141</v>
      </c>
      <c r="L160" s="69"/>
      <c r="M160" s="225" t="s">
        <v>21</v>
      </c>
      <c r="N160" s="226" t="s">
        <v>46</v>
      </c>
      <c r="O160" s="44"/>
      <c r="P160" s="227">
        <f>O160*H160</f>
        <v>0</v>
      </c>
      <c r="Q160" s="227">
        <v>0.10988000000000001</v>
      </c>
      <c r="R160" s="227">
        <f>Q160*H160</f>
        <v>19.778400000000001</v>
      </c>
      <c r="S160" s="227">
        <v>0</v>
      </c>
      <c r="T160" s="228">
        <f>S160*H160</f>
        <v>0</v>
      </c>
      <c r="AR160" s="21" t="s">
        <v>142</v>
      </c>
      <c r="AT160" s="21" t="s">
        <v>137</v>
      </c>
      <c r="AU160" s="21" t="s">
        <v>85</v>
      </c>
      <c r="AY160" s="21" t="s">
        <v>135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83</v>
      </c>
      <c r="BK160" s="229">
        <f>ROUND(I160*H160,2)</f>
        <v>0</v>
      </c>
      <c r="BL160" s="21" t="s">
        <v>142</v>
      </c>
      <c r="BM160" s="21" t="s">
        <v>352</v>
      </c>
    </row>
    <row r="161" s="1" customFormat="1" ht="25.5" customHeight="1">
      <c r="B161" s="43"/>
      <c r="C161" s="242" t="s">
        <v>353</v>
      </c>
      <c r="D161" s="242" t="s">
        <v>234</v>
      </c>
      <c r="E161" s="243" t="s">
        <v>354</v>
      </c>
      <c r="F161" s="244" t="s">
        <v>355</v>
      </c>
      <c r="G161" s="245" t="s">
        <v>199</v>
      </c>
      <c r="H161" s="246">
        <v>10.6</v>
      </c>
      <c r="I161" s="247"/>
      <c r="J161" s="248">
        <f>ROUND(I161*H161,2)</f>
        <v>0</v>
      </c>
      <c r="K161" s="244" t="s">
        <v>141</v>
      </c>
      <c r="L161" s="249"/>
      <c r="M161" s="250" t="s">
        <v>21</v>
      </c>
      <c r="N161" s="251" t="s">
        <v>46</v>
      </c>
      <c r="O161" s="44"/>
      <c r="P161" s="227">
        <f>O161*H161</f>
        <v>0</v>
      </c>
      <c r="Q161" s="227">
        <v>1</v>
      </c>
      <c r="R161" s="227">
        <f>Q161*H161</f>
        <v>10.6</v>
      </c>
      <c r="S161" s="227">
        <v>0</v>
      </c>
      <c r="T161" s="228">
        <f>S161*H161</f>
        <v>0</v>
      </c>
      <c r="AR161" s="21" t="s">
        <v>237</v>
      </c>
      <c r="AT161" s="21" t="s">
        <v>234</v>
      </c>
      <c r="AU161" s="21" t="s">
        <v>85</v>
      </c>
      <c r="AY161" s="21" t="s">
        <v>135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83</v>
      </c>
      <c r="BK161" s="229">
        <f>ROUND(I161*H161,2)</f>
        <v>0</v>
      </c>
      <c r="BL161" s="21" t="s">
        <v>142</v>
      </c>
      <c r="BM161" s="21" t="s">
        <v>356</v>
      </c>
    </row>
    <row r="162" s="1" customFormat="1" ht="25.5" customHeight="1">
      <c r="B162" s="43"/>
      <c r="C162" s="218" t="s">
        <v>357</v>
      </c>
      <c r="D162" s="218" t="s">
        <v>137</v>
      </c>
      <c r="E162" s="219" t="s">
        <v>358</v>
      </c>
      <c r="F162" s="220" t="s">
        <v>359</v>
      </c>
      <c r="G162" s="221" t="s">
        <v>171</v>
      </c>
      <c r="H162" s="222">
        <v>68</v>
      </c>
      <c r="I162" s="223"/>
      <c r="J162" s="224">
        <f>ROUND(I162*H162,2)</f>
        <v>0</v>
      </c>
      <c r="K162" s="220" t="s">
        <v>141</v>
      </c>
      <c r="L162" s="69"/>
      <c r="M162" s="225" t="s">
        <v>21</v>
      </c>
      <c r="N162" s="226" t="s">
        <v>46</v>
      </c>
      <c r="O162" s="4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1" t="s">
        <v>142</v>
      </c>
      <c r="AT162" s="21" t="s">
        <v>137</v>
      </c>
      <c r="AU162" s="21" t="s">
        <v>85</v>
      </c>
      <c r="AY162" s="21" t="s">
        <v>135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83</v>
      </c>
      <c r="BK162" s="229">
        <f>ROUND(I162*H162,2)</f>
        <v>0</v>
      </c>
      <c r="BL162" s="21" t="s">
        <v>142</v>
      </c>
      <c r="BM162" s="21" t="s">
        <v>360</v>
      </c>
    </row>
    <row r="163" s="1" customFormat="1" ht="25.5" customHeight="1">
      <c r="B163" s="43"/>
      <c r="C163" s="218" t="s">
        <v>361</v>
      </c>
      <c r="D163" s="218" t="s">
        <v>137</v>
      </c>
      <c r="E163" s="219" t="s">
        <v>362</v>
      </c>
      <c r="F163" s="220" t="s">
        <v>363</v>
      </c>
      <c r="G163" s="221" t="s">
        <v>171</v>
      </c>
      <c r="H163" s="222">
        <v>68</v>
      </c>
      <c r="I163" s="223"/>
      <c r="J163" s="224">
        <f>ROUND(I163*H163,2)</f>
        <v>0</v>
      </c>
      <c r="K163" s="220" t="s">
        <v>141</v>
      </c>
      <c r="L163" s="69"/>
      <c r="M163" s="225" t="s">
        <v>21</v>
      </c>
      <c r="N163" s="226" t="s">
        <v>46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142</v>
      </c>
      <c r="AT163" s="21" t="s">
        <v>137</v>
      </c>
      <c r="AU163" s="21" t="s">
        <v>85</v>
      </c>
      <c r="AY163" s="21" t="s">
        <v>135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83</v>
      </c>
      <c r="BK163" s="229">
        <f>ROUND(I163*H163,2)</f>
        <v>0</v>
      </c>
      <c r="BL163" s="21" t="s">
        <v>142</v>
      </c>
      <c r="BM163" s="21" t="s">
        <v>364</v>
      </c>
    </row>
    <row r="164" s="1" customFormat="1" ht="25.5" customHeight="1">
      <c r="B164" s="43"/>
      <c r="C164" s="218" t="s">
        <v>365</v>
      </c>
      <c r="D164" s="218" t="s">
        <v>137</v>
      </c>
      <c r="E164" s="219" t="s">
        <v>366</v>
      </c>
      <c r="F164" s="220" t="s">
        <v>367</v>
      </c>
      <c r="G164" s="221" t="s">
        <v>171</v>
      </c>
      <c r="H164" s="222">
        <v>68</v>
      </c>
      <c r="I164" s="223"/>
      <c r="J164" s="224">
        <f>ROUND(I164*H164,2)</f>
        <v>0</v>
      </c>
      <c r="K164" s="220" t="s">
        <v>141</v>
      </c>
      <c r="L164" s="69"/>
      <c r="M164" s="225" t="s">
        <v>21</v>
      </c>
      <c r="N164" s="226" t="s">
        <v>46</v>
      </c>
      <c r="O164" s="44"/>
      <c r="P164" s="227">
        <f>O164*H164</f>
        <v>0</v>
      </c>
      <c r="Q164" s="227">
        <v>8.0000000000000007E-05</v>
      </c>
      <c r="R164" s="227">
        <f>Q164*H164</f>
        <v>0.0054400000000000004</v>
      </c>
      <c r="S164" s="227">
        <v>0</v>
      </c>
      <c r="T164" s="228">
        <f>S164*H164</f>
        <v>0</v>
      </c>
      <c r="AR164" s="21" t="s">
        <v>142</v>
      </c>
      <c r="AT164" s="21" t="s">
        <v>137</v>
      </c>
      <c r="AU164" s="21" t="s">
        <v>85</v>
      </c>
      <c r="AY164" s="21" t="s">
        <v>135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83</v>
      </c>
      <c r="BK164" s="229">
        <f>ROUND(I164*H164,2)</f>
        <v>0</v>
      </c>
      <c r="BL164" s="21" t="s">
        <v>142</v>
      </c>
      <c r="BM164" s="21" t="s">
        <v>368</v>
      </c>
    </row>
    <row r="165" s="1" customFormat="1" ht="25.5" customHeight="1">
      <c r="B165" s="43"/>
      <c r="C165" s="218" t="s">
        <v>369</v>
      </c>
      <c r="D165" s="218" t="s">
        <v>137</v>
      </c>
      <c r="E165" s="219" t="s">
        <v>370</v>
      </c>
      <c r="F165" s="220" t="s">
        <v>371</v>
      </c>
      <c r="G165" s="221" t="s">
        <v>171</v>
      </c>
      <c r="H165" s="222">
        <v>820</v>
      </c>
      <c r="I165" s="223"/>
      <c r="J165" s="224">
        <f>ROUND(I165*H165,2)</f>
        <v>0</v>
      </c>
      <c r="K165" s="220" t="s">
        <v>141</v>
      </c>
      <c r="L165" s="69"/>
      <c r="M165" s="225" t="s">
        <v>21</v>
      </c>
      <c r="N165" s="226" t="s">
        <v>46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142</v>
      </c>
      <c r="AT165" s="21" t="s">
        <v>137</v>
      </c>
      <c r="AU165" s="21" t="s">
        <v>85</v>
      </c>
      <c r="AY165" s="21" t="s">
        <v>135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83</v>
      </c>
      <c r="BK165" s="229">
        <f>ROUND(I165*H165,2)</f>
        <v>0</v>
      </c>
      <c r="BL165" s="21" t="s">
        <v>142</v>
      </c>
      <c r="BM165" s="21" t="s">
        <v>372</v>
      </c>
    </row>
    <row r="166" s="1" customFormat="1" ht="25.5" customHeight="1">
      <c r="B166" s="43"/>
      <c r="C166" s="218" t="s">
        <v>373</v>
      </c>
      <c r="D166" s="218" t="s">
        <v>137</v>
      </c>
      <c r="E166" s="219" t="s">
        <v>374</v>
      </c>
      <c r="F166" s="220" t="s">
        <v>375</v>
      </c>
      <c r="G166" s="221" t="s">
        <v>171</v>
      </c>
      <c r="H166" s="222">
        <v>820</v>
      </c>
      <c r="I166" s="223"/>
      <c r="J166" s="224">
        <f>ROUND(I166*H166,2)</f>
        <v>0</v>
      </c>
      <c r="K166" s="220" t="s">
        <v>141</v>
      </c>
      <c r="L166" s="69"/>
      <c r="M166" s="225" t="s">
        <v>21</v>
      </c>
      <c r="N166" s="226" t="s">
        <v>46</v>
      </c>
      <c r="O166" s="44"/>
      <c r="P166" s="227">
        <f>O166*H166</f>
        <v>0</v>
      </c>
      <c r="Q166" s="227">
        <v>0.0035999999999999999</v>
      </c>
      <c r="R166" s="227">
        <f>Q166*H166</f>
        <v>2.952</v>
      </c>
      <c r="S166" s="227">
        <v>0</v>
      </c>
      <c r="T166" s="228">
        <f>S166*H166</f>
        <v>0</v>
      </c>
      <c r="AR166" s="21" t="s">
        <v>142</v>
      </c>
      <c r="AT166" s="21" t="s">
        <v>137</v>
      </c>
      <c r="AU166" s="21" t="s">
        <v>85</v>
      </c>
      <c r="AY166" s="21" t="s">
        <v>135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83</v>
      </c>
      <c r="BK166" s="229">
        <f>ROUND(I166*H166,2)</f>
        <v>0</v>
      </c>
      <c r="BL166" s="21" t="s">
        <v>142</v>
      </c>
      <c r="BM166" s="21" t="s">
        <v>376</v>
      </c>
    </row>
    <row r="167" s="1" customFormat="1" ht="25.5" customHeight="1">
      <c r="B167" s="43"/>
      <c r="C167" s="218" t="s">
        <v>377</v>
      </c>
      <c r="D167" s="218" t="s">
        <v>137</v>
      </c>
      <c r="E167" s="219" t="s">
        <v>378</v>
      </c>
      <c r="F167" s="220" t="s">
        <v>379</v>
      </c>
      <c r="G167" s="221" t="s">
        <v>171</v>
      </c>
      <c r="H167" s="222">
        <v>390</v>
      </c>
      <c r="I167" s="223"/>
      <c r="J167" s="224">
        <f>ROUND(I167*H167,2)</f>
        <v>0</v>
      </c>
      <c r="K167" s="220" t="s">
        <v>141</v>
      </c>
      <c r="L167" s="69"/>
      <c r="M167" s="225" t="s">
        <v>21</v>
      </c>
      <c r="N167" s="226" t="s">
        <v>46</v>
      </c>
      <c r="O167" s="44"/>
      <c r="P167" s="227">
        <f>O167*H167</f>
        <v>0</v>
      </c>
      <c r="Q167" s="227">
        <v>1.0000000000000001E-05</v>
      </c>
      <c r="R167" s="227">
        <f>Q167*H167</f>
        <v>0.0039000000000000003</v>
      </c>
      <c r="S167" s="227">
        <v>0</v>
      </c>
      <c r="T167" s="228">
        <f>S167*H167</f>
        <v>0</v>
      </c>
      <c r="AR167" s="21" t="s">
        <v>142</v>
      </c>
      <c r="AT167" s="21" t="s">
        <v>137</v>
      </c>
      <c r="AU167" s="21" t="s">
        <v>85</v>
      </c>
      <c r="AY167" s="21" t="s">
        <v>135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83</v>
      </c>
      <c r="BK167" s="229">
        <f>ROUND(I167*H167,2)</f>
        <v>0</v>
      </c>
      <c r="BL167" s="21" t="s">
        <v>142</v>
      </c>
      <c r="BM167" s="21" t="s">
        <v>380</v>
      </c>
    </row>
    <row r="168" s="11" customFormat="1">
      <c r="B168" s="230"/>
      <c r="C168" s="231"/>
      <c r="D168" s="232" t="s">
        <v>162</v>
      </c>
      <c r="E168" s="233" t="s">
        <v>21</v>
      </c>
      <c r="F168" s="234" t="s">
        <v>381</v>
      </c>
      <c r="G168" s="231"/>
      <c r="H168" s="235">
        <v>390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162</v>
      </c>
      <c r="AU168" s="241" t="s">
        <v>85</v>
      </c>
      <c r="AV168" s="11" t="s">
        <v>85</v>
      </c>
      <c r="AW168" s="11" t="s">
        <v>39</v>
      </c>
      <c r="AX168" s="11" t="s">
        <v>83</v>
      </c>
      <c r="AY168" s="241" t="s">
        <v>135</v>
      </c>
    </row>
    <row r="169" s="10" customFormat="1" ht="29.88" customHeight="1">
      <c r="B169" s="202"/>
      <c r="C169" s="203"/>
      <c r="D169" s="204" t="s">
        <v>74</v>
      </c>
      <c r="E169" s="216" t="s">
        <v>237</v>
      </c>
      <c r="F169" s="216" t="s">
        <v>382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SUM(P170:P208)</f>
        <v>0</v>
      </c>
      <c r="Q169" s="210"/>
      <c r="R169" s="211">
        <f>SUM(R170:R208)</f>
        <v>344.60868999999997</v>
      </c>
      <c r="S169" s="210"/>
      <c r="T169" s="212">
        <f>SUM(T170:T208)</f>
        <v>0</v>
      </c>
      <c r="AR169" s="213" t="s">
        <v>83</v>
      </c>
      <c r="AT169" s="214" t="s">
        <v>74</v>
      </c>
      <c r="AU169" s="214" t="s">
        <v>83</v>
      </c>
      <c r="AY169" s="213" t="s">
        <v>135</v>
      </c>
      <c r="BK169" s="215">
        <f>SUM(BK170:BK208)</f>
        <v>0</v>
      </c>
    </row>
    <row r="170" s="1" customFormat="1" ht="25.5" customHeight="1">
      <c r="B170" s="43"/>
      <c r="C170" s="218" t="s">
        <v>383</v>
      </c>
      <c r="D170" s="218" t="s">
        <v>137</v>
      </c>
      <c r="E170" s="219" t="s">
        <v>384</v>
      </c>
      <c r="F170" s="220" t="s">
        <v>385</v>
      </c>
      <c r="G170" s="221" t="s">
        <v>171</v>
      </c>
      <c r="H170" s="222">
        <v>15</v>
      </c>
      <c r="I170" s="223"/>
      <c r="J170" s="224">
        <f>ROUND(I170*H170,2)</f>
        <v>0</v>
      </c>
      <c r="K170" s="220" t="s">
        <v>141</v>
      </c>
      <c r="L170" s="69"/>
      <c r="M170" s="225" t="s">
        <v>21</v>
      </c>
      <c r="N170" s="226" t="s">
        <v>46</v>
      </c>
      <c r="O170" s="44"/>
      <c r="P170" s="227">
        <f>O170*H170</f>
        <v>0</v>
      </c>
      <c r="Q170" s="227">
        <v>0.0072700000000000004</v>
      </c>
      <c r="R170" s="227">
        <f>Q170*H170</f>
        <v>0.10905000000000001</v>
      </c>
      <c r="S170" s="227">
        <v>0</v>
      </c>
      <c r="T170" s="228">
        <f>S170*H170</f>
        <v>0</v>
      </c>
      <c r="AR170" s="21" t="s">
        <v>142</v>
      </c>
      <c r="AT170" s="21" t="s">
        <v>137</v>
      </c>
      <c r="AU170" s="21" t="s">
        <v>85</v>
      </c>
      <c r="AY170" s="21" t="s">
        <v>135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83</v>
      </c>
      <c r="BK170" s="229">
        <f>ROUND(I170*H170,2)</f>
        <v>0</v>
      </c>
      <c r="BL170" s="21" t="s">
        <v>142</v>
      </c>
      <c r="BM170" s="21" t="s">
        <v>386</v>
      </c>
    </row>
    <row r="171" s="1" customFormat="1" ht="25.5" customHeight="1">
      <c r="B171" s="43"/>
      <c r="C171" s="218" t="s">
        <v>387</v>
      </c>
      <c r="D171" s="218" t="s">
        <v>137</v>
      </c>
      <c r="E171" s="219" t="s">
        <v>388</v>
      </c>
      <c r="F171" s="220" t="s">
        <v>389</v>
      </c>
      <c r="G171" s="221" t="s">
        <v>181</v>
      </c>
      <c r="H171" s="222">
        <v>180</v>
      </c>
      <c r="I171" s="223"/>
      <c r="J171" s="224">
        <f>ROUND(I171*H171,2)</f>
        <v>0</v>
      </c>
      <c r="K171" s="220" t="s">
        <v>141</v>
      </c>
      <c r="L171" s="69"/>
      <c r="M171" s="225" t="s">
        <v>21</v>
      </c>
      <c r="N171" s="226" t="s">
        <v>46</v>
      </c>
      <c r="O171" s="4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1" t="s">
        <v>142</v>
      </c>
      <c r="AT171" s="21" t="s">
        <v>137</v>
      </c>
      <c r="AU171" s="21" t="s">
        <v>85</v>
      </c>
      <c r="AY171" s="21" t="s">
        <v>135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83</v>
      </c>
      <c r="BK171" s="229">
        <f>ROUND(I171*H171,2)</f>
        <v>0</v>
      </c>
      <c r="BL171" s="21" t="s">
        <v>142</v>
      </c>
      <c r="BM171" s="21" t="s">
        <v>390</v>
      </c>
    </row>
    <row r="172" s="11" customFormat="1">
      <c r="B172" s="230"/>
      <c r="C172" s="231"/>
      <c r="D172" s="232" t="s">
        <v>162</v>
      </c>
      <c r="E172" s="233" t="s">
        <v>21</v>
      </c>
      <c r="F172" s="234" t="s">
        <v>391</v>
      </c>
      <c r="G172" s="231"/>
      <c r="H172" s="235">
        <v>180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162</v>
      </c>
      <c r="AU172" s="241" t="s">
        <v>85</v>
      </c>
      <c r="AV172" s="11" t="s">
        <v>85</v>
      </c>
      <c r="AW172" s="11" t="s">
        <v>39</v>
      </c>
      <c r="AX172" s="11" t="s">
        <v>83</v>
      </c>
      <c r="AY172" s="241" t="s">
        <v>135</v>
      </c>
    </row>
    <row r="173" s="1" customFormat="1" ht="51" customHeight="1">
      <c r="B173" s="43"/>
      <c r="C173" s="218" t="s">
        <v>392</v>
      </c>
      <c r="D173" s="218" t="s">
        <v>137</v>
      </c>
      <c r="E173" s="219" t="s">
        <v>393</v>
      </c>
      <c r="F173" s="220" t="s">
        <v>394</v>
      </c>
      <c r="G173" s="221" t="s">
        <v>181</v>
      </c>
      <c r="H173" s="222">
        <v>180</v>
      </c>
      <c r="I173" s="223"/>
      <c r="J173" s="224">
        <f>ROUND(I173*H173,2)</f>
        <v>0</v>
      </c>
      <c r="K173" s="220" t="s">
        <v>141</v>
      </c>
      <c r="L173" s="69"/>
      <c r="M173" s="225" t="s">
        <v>21</v>
      </c>
      <c r="N173" s="226" t="s">
        <v>46</v>
      </c>
      <c r="O173" s="4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1" t="s">
        <v>142</v>
      </c>
      <c r="AT173" s="21" t="s">
        <v>137</v>
      </c>
      <c r="AU173" s="21" t="s">
        <v>85</v>
      </c>
      <c r="AY173" s="21" t="s">
        <v>135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83</v>
      </c>
      <c r="BK173" s="229">
        <f>ROUND(I173*H173,2)</f>
        <v>0</v>
      </c>
      <c r="BL173" s="21" t="s">
        <v>142</v>
      </c>
      <c r="BM173" s="21" t="s">
        <v>395</v>
      </c>
    </row>
    <row r="174" s="11" customFormat="1">
      <c r="B174" s="230"/>
      <c r="C174" s="231"/>
      <c r="D174" s="232" t="s">
        <v>162</v>
      </c>
      <c r="E174" s="233" t="s">
        <v>21</v>
      </c>
      <c r="F174" s="234" t="s">
        <v>391</v>
      </c>
      <c r="G174" s="231"/>
      <c r="H174" s="235">
        <v>180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162</v>
      </c>
      <c r="AU174" s="241" t="s">
        <v>85</v>
      </c>
      <c r="AV174" s="11" t="s">
        <v>85</v>
      </c>
      <c r="AW174" s="11" t="s">
        <v>39</v>
      </c>
      <c r="AX174" s="11" t="s">
        <v>83</v>
      </c>
      <c r="AY174" s="241" t="s">
        <v>135</v>
      </c>
    </row>
    <row r="175" s="1" customFormat="1" ht="38.25" customHeight="1">
      <c r="B175" s="43"/>
      <c r="C175" s="218" t="s">
        <v>396</v>
      </c>
      <c r="D175" s="218" t="s">
        <v>137</v>
      </c>
      <c r="E175" s="219" t="s">
        <v>397</v>
      </c>
      <c r="F175" s="220" t="s">
        <v>398</v>
      </c>
      <c r="G175" s="221" t="s">
        <v>181</v>
      </c>
      <c r="H175" s="222">
        <v>180</v>
      </c>
      <c r="I175" s="223"/>
      <c r="J175" s="224">
        <f>ROUND(I175*H175,2)</f>
        <v>0</v>
      </c>
      <c r="K175" s="220" t="s">
        <v>141</v>
      </c>
      <c r="L175" s="69"/>
      <c r="M175" s="225" t="s">
        <v>21</v>
      </c>
      <c r="N175" s="226" t="s">
        <v>46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142</v>
      </c>
      <c r="AT175" s="21" t="s">
        <v>137</v>
      </c>
      <c r="AU175" s="21" t="s">
        <v>85</v>
      </c>
      <c r="AY175" s="21" t="s">
        <v>135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83</v>
      </c>
      <c r="BK175" s="229">
        <f>ROUND(I175*H175,2)</f>
        <v>0</v>
      </c>
      <c r="BL175" s="21" t="s">
        <v>142</v>
      </c>
      <c r="BM175" s="21" t="s">
        <v>399</v>
      </c>
    </row>
    <row r="176" s="11" customFormat="1">
      <c r="B176" s="230"/>
      <c r="C176" s="231"/>
      <c r="D176" s="232" t="s">
        <v>162</v>
      </c>
      <c r="E176" s="233" t="s">
        <v>21</v>
      </c>
      <c r="F176" s="234" t="s">
        <v>391</v>
      </c>
      <c r="G176" s="231"/>
      <c r="H176" s="235">
        <v>180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162</v>
      </c>
      <c r="AU176" s="241" t="s">
        <v>85</v>
      </c>
      <c r="AV176" s="11" t="s">
        <v>85</v>
      </c>
      <c r="AW176" s="11" t="s">
        <v>39</v>
      </c>
      <c r="AX176" s="11" t="s">
        <v>83</v>
      </c>
      <c r="AY176" s="241" t="s">
        <v>135</v>
      </c>
    </row>
    <row r="177" s="1" customFormat="1" ht="25.5" customHeight="1">
      <c r="B177" s="43"/>
      <c r="C177" s="218" t="s">
        <v>400</v>
      </c>
      <c r="D177" s="218" t="s">
        <v>137</v>
      </c>
      <c r="E177" s="219" t="s">
        <v>401</v>
      </c>
      <c r="F177" s="220" t="s">
        <v>402</v>
      </c>
      <c r="G177" s="221" t="s">
        <v>140</v>
      </c>
      <c r="H177" s="222">
        <v>180</v>
      </c>
      <c r="I177" s="223"/>
      <c r="J177" s="224">
        <f>ROUND(I177*H177,2)</f>
        <v>0</v>
      </c>
      <c r="K177" s="220" t="s">
        <v>141</v>
      </c>
      <c r="L177" s="69"/>
      <c r="M177" s="225" t="s">
        <v>21</v>
      </c>
      <c r="N177" s="226" t="s">
        <v>46</v>
      </c>
      <c r="O177" s="44"/>
      <c r="P177" s="227">
        <f>O177*H177</f>
        <v>0</v>
      </c>
      <c r="Q177" s="227">
        <v>0.0011900000000000001</v>
      </c>
      <c r="R177" s="227">
        <f>Q177*H177</f>
        <v>0.2142</v>
      </c>
      <c r="S177" s="227">
        <v>0</v>
      </c>
      <c r="T177" s="228">
        <f>S177*H177</f>
        <v>0</v>
      </c>
      <c r="AR177" s="21" t="s">
        <v>142</v>
      </c>
      <c r="AT177" s="21" t="s">
        <v>137</v>
      </c>
      <c r="AU177" s="21" t="s">
        <v>85</v>
      </c>
      <c r="AY177" s="21" t="s">
        <v>135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83</v>
      </c>
      <c r="BK177" s="229">
        <f>ROUND(I177*H177,2)</f>
        <v>0</v>
      </c>
      <c r="BL177" s="21" t="s">
        <v>142</v>
      </c>
      <c r="BM177" s="21" t="s">
        <v>403</v>
      </c>
    </row>
    <row r="178" s="11" customFormat="1">
      <c r="B178" s="230"/>
      <c r="C178" s="231"/>
      <c r="D178" s="232" t="s">
        <v>162</v>
      </c>
      <c r="E178" s="233" t="s">
        <v>21</v>
      </c>
      <c r="F178" s="234" t="s">
        <v>404</v>
      </c>
      <c r="G178" s="231"/>
      <c r="H178" s="235">
        <v>180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162</v>
      </c>
      <c r="AU178" s="241" t="s">
        <v>85</v>
      </c>
      <c r="AV178" s="11" t="s">
        <v>85</v>
      </c>
      <c r="AW178" s="11" t="s">
        <v>39</v>
      </c>
      <c r="AX178" s="11" t="s">
        <v>83</v>
      </c>
      <c r="AY178" s="241" t="s">
        <v>135</v>
      </c>
    </row>
    <row r="179" s="1" customFormat="1" ht="25.5" customHeight="1">
      <c r="B179" s="43"/>
      <c r="C179" s="218" t="s">
        <v>405</v>
      </c>
      <c r="D179" s="218" t="s">
        <v>137</v>
      </c>
      <c r="E179" s="219" t="s">
        <v>406</v>
      </c>
      <c r="F179" s="220" t="s">
        <v>407</v>
      </c>
      <c r="G179" s="221" t="s">
        <v>140</v>
      </c>
      <c r="H179" s="222">
        <v>180</v>
      </c>
      <c r="I179" s="223"/>
      <c r="J179" s="224">
        <f>ROUND(I179*H179,2)</f>
        <v>0</v>
      </c>
      <c r="K179" s="220" t="s">
        <v>141</v>
      </c>
      <c r="L179" s="69"/>
      <c r="M179" s="225" t="s">
        <v>21</v>
      </c>
      <c r="N179" s="226" t="s">
        <v>46</v>
      </c>
      <c r="O179" s="4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1" t="s">
        <v>142</v>
      </c>
      <c r="AT179" s="21" t="s">
        <v>137</v>
      </c>
      <c r="AU179" s="21" t="s">
        <v>85</v>
      </c>
      <c r="AY179" s="21" t="s">
        <v>135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83</v>
      </c>
      <c r="BK179" s="229">
        <f>ROUND(I179*H179,2)</f>
        <v>0</v>
      </c>
      <c r="BL179" s="21" t="s">
        <v>142</v>
      </c>
      <c r="BM179" s="21" t="s">
        <v>408</v>
      </c>
    </row>
    <row r="180" s="11" customFormat="1">
      <c r="B180" s="230"/>
      <c r="C180" s="231"/>
      <c r="D180" s="232" t="s">
        <v>162</v>
      </c>
      <c r="E180" s="233" t="s">
        <v>21</v>
      </c>
      <c r="F180" s="234" t="s">
        <v>404</v>
      </c>
      <c r="G180" s="231"/>
      <c r="H180" s="235">
        <v>180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162</v>
      </c>
      <c r="AU180" s="241" t="s">
        <v>85</v>
      </c>
      <c r="AV180" s="11" t="s">
        <v>85</v>
      </c>
      <c r="AW180" s="11" t="s">
        <v>39</v>
      </c>
      <c r="AX180" s="11" t="s">
        <v>83</v>
      </c>
      <c r="AY180" s="241" t="s">
        <v>135</v>
      </c>
    </row>
    <row r="181" s="1" customFormat="1" ht="25.5" customHeight="1">
      <c r="B181" s="43"/>
      <c r="C181" s="218" t="s">
        <v>409</v>
      </c>
      <c r="D181" s="218" t="s">
        <v>137</v>
      </c>
      <c r="E181" s="219" t="s">
        <v>410</v>
      </c>
      <c r="F181" s="220" t="s">
        <v>411</v>
      </c>
      <c r="G181" s="221" t="s">
        <v>181</v>
      </c>
      <c r="H181" s="222">
        <v>180</v>
      </c>
      <c r="I181" s="223"/>
      <c r="J181" s="224">
        <f>ROUND(I181*H181,2)</f>
        <v>0</v>
      </c>
      <c r="K181" s="220" t="s">
        <v>141</v>
      </c>
      <c r="L181" s="69"/>
      <c r="M181" s="225" t="s">
        <v>21</v>
      </c>
      <c r="N181" s="226" t="s">
        <v>46</v>
      </c>
      <c r="O181" s="44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1" t="s">
        <v>142</v>
      </c>
      <c r="AT181" s="21" t="s">
        <v>137</v>
      </c>
      <c r="AU181" s="21" t="s">
        <v>85</v>
      </c>
      <c r="AY181" s="21" t="s">
        <v>135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83</v>
      </c>
      <c r="BK181" s="229">
        <f>ROUND(I181*H181,2)</f>
        <v>0</v>
      </c>
      <c r="BL181" s="21" t="s">
        <v>142</v>
      </c>
      <c r="BM181" s="21" t="s">
        <v>412</v>
      </c>
    </row>
    <row r="182" s="11" customFormat="1">
      <c r="B182" s="230"/>
      <c r="C182" s="231"/>
      <c r="D182" s="232" t="s">
        <v>162</v>
      </c>
      <c r="E182" s="233" t="s">
        <v>21</v>
      </c>
      <c r="F182" s="234" t="s">
        <v>391</v>
      </c>
      <c r="G182" s="231"/>
      <c r="H182" s="235">
        <v>180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162</v>
      </c>
      <c r="AU182" s="241" t="s">
        <v>85</v>
      </c>
      <c r="AV182" s="11" t="s">
        <v>85</v>
      </c>
      <c r="AW182" s="11" t="s">
        <v>39</v>
      </c>
      <c r="AX182" s="11" t="s">
        <v>83</v>
      </c>
      <c r="AY182" s="241" t="s">
        <v>135</v>
      </c>
    </row>
    <row r="183" s="1" customFormat="1" ht="38.25" customHeight="1">
      <c r="B183" s="43"/>
      <c r="C183" s="218" t="s">
        <v>413</v>
      </c>
      <c r="D183" s="218" t="s">
        <v>137</v>
      </c>
      <c r="E183" s="219" t="s">
        <v>414</v>
      </c>
      <c r="F183" s="220" t="s">
        <v>415</v>
      </c>
      <c r="G183" s="221" t="s">
        <v>181</v>
      </c>
      <c r="H183" s="222">
        <v>2700</v>
      </c>
      <c r="I183" s="223"/>
      <c r="J183" s="224">
        <f>ROUND(I183*H183,2)</f>
        <v>0</v>
      </c>
      <c r="K183" s="220" t="s">
        <v>141</v>
      </c>
      <c r="L183" s="69"/>
      <c r="M183" s="225" t="s">
        <v>21</v>
      </c>
      <c r="N183" s="226" t="s">
        <v>46</v>
      </c>
      <c r="O183" s="44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1" t="s">
        <v>142</v>
      </c>
      <c r="AT183" s="21" t="s">
        <v>137</v>
      </c>
      <c r="AU183" s="21" t="s">
        <v>85</v>
      </c>
      <c r="AY183" s="21" t="s">
        <v>135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83</v>
      </c>
      <c r="BK183" s="229">
        <f>ROUND(I183*H183,2)</f>
        <v>0</v>
      </c>
      <c r="BL183" s="21" t="s">
        <v>142</v>
      </c>
      <c r="BM183" s="21" t="s">
        <v>416</v>
      </c>
    </row>
    <row r="184" s="11" customFormat="1">
      <c r="B184" s="230"/>
      <c r="C184" s="231"/>
      <c r="D184" s="232" t="s">
        <v>162</v>
      </c>
      <c r="E184" s="233" t="s">
        <v>21</v>
      </c>
      <c r="F184" s="234" t="s">
        <v>417</v>
      </c>
      <c r="G184" s="231"/>
      <c r="H184" s="235">
        <v>2700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162</v>
      </c>
      <c r="AU184" s="241" t="s">
        <v>85</v>
      </c>
      <c r="AV184" s="11" t="s">
        <v>85</v>
      </c>
      <c r="AW184" s="11" t="s">
        <v>39</v>
      </c>
      <c r="AX184" s="11" t="s">
        <v>83</v>
      </c>
      <c r="AY184" s="241" t="s">
        <v>135</v>
      </c>
    </row>
    <row r="185" s="1" customFormat="1" ht="25.5" customHeight="1">
      <c r="B185" s="43"/>
      <c r="C185" s="218" t="s">
        <v>418</v>
      </c>
      <c r="D185" s="218" t="s">
        <v>137</v>
      </c>
      <c r="E185" s="219" t="s">
        <v>419</v>
      </c>
      <c r="F185" s="220" t="s">
        <v>420</v>
      </c>
      <c r="G185" s="221" t="s">
        <v>199</v>
      </c>
      <c r="H185" s="222">
        <v>288</v>
      </c>
      <c r="I185" s="223"/>
      <c r="J185" s="224">
        <f>ROUND(I185*H185,2)</f>
        <v>0</v>
      </c>
      <c r="K185" s="220" t="s">
        <v>141</v>
      </c>
      <c r="L185" s="69"/>
      <c r="M185" s="225" t="s">
        <v>21</v>
      </c>
      <c r="N185" s="226" t="s">
        <v>46</v>
      </c>
      <c r="O185" s="44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1" t="s">
        <v>142</v>
      </c>
      <c r="AT185" s="21" t="s">
        <v>137</v>
      </c>
      <c r="AU185" s="21" t="s">
        <v>85</v>
      </c>
      <c r="AY185" s="21" t="s">
        <v>135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83</v>
      </c>
      <c r="BK185" s="229">
        <f>ROUND(I185*H185,2)</f>
        <v>0</v>
      </c>
      <c r="BL185" s="21" t="s">
        <v>142</v>
      </c>
      <c r="BM185" s="21" t="s">
        <v>421</v>
      </c>
    </row>
    <row r="186" s="11" customFormat="1">
      <c r="B186" s="230"/>
      <c r="C186" s="231"/>
      <c r="D186" s="232" t="s">
        <v>162</v>
      </c>
      <c r="E186" s="233" t="s">
        <v>21</v>
      </c>
      <c r="F186" s="234" t="s">
        <v>422</v>
      </c>
      <c r="G186" s="231"/>
      <c r="H186" s="235">
        <v>288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162</v>
      </c>
      <c r="AU186" s="241" t="s">
        <v>85</v>
      </c>
      <c r="AV186" s="11" t="s">
        <v>85</v>
      </c>
      <c r="AW186" s="11" t="s">
        <v>39</v>
      </c>
      <c r="AX186" s="11" t="s">
        <v>83</v>
      </c>
      <c r="AY186" s="241" t="s">
        <v>135</v>
      </c>
    </row>
    <row r="187" s="1" customFormat="1" ht="25.5" customHeight="1">
      <c r="B187" s="43"/>
      <c r="C187" s="218" t="s">
        <v>423</v>
      </c>
      <c r="D187" s="218" t="s">
        <v>137</v>
      </c>
      <c r="E187" s="219" t="s">
        <v>424</v>
      </c>
      <c r="F187" s="220" t="s">
        <v>425</v>
      </c>
      <c r="G187" s="221" t="s">
        <v>181</v>
      </c>
      <c r="H187" s="222">
        <v>150</v>
      </c>
      <c r="I187" s="223"/>
      <c r="J187" s="224">
        <f>ROUND(I187*H187,2)</f>
        <v>0</v>
      </c>
      <c r="K187" s="220" t="s">
        <v>21</v>
      </c>
      <c r="L187" s="69"/>
      <c r="M187" s="225" t="s">
        <v>21</v>
      </c>
      <c r="N187" s="226" t="s">
        <v>46</v>
      </c>
      <c r="O187" s="44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1" t="s">
        <v>142</v>
      </c>
      <c r="AT187" s="21" t="s">
        <v>137</v>
      </c>
      <c r="AU187" s="21" t="s">
        <v>85</v>
      </c>
      <c r="AY187" s="21" t="s">
        <v>135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1" t="s">
        <v>83</v>
      </c>
      <c r="BK187" s="229">
        <f>ROUND(I187*H187,2)</f>
        <v>0</v>
      </c>
      <c r="BL187" s="21" t="s">
        <v>142</v>
      </c>
      <c r="BM187" s="21" t="s">
        <v>426</v>
      </c>
    </row>
    <row r="188" s="11" customFormat="1">
      <c r="B188" s="230"/>
      <c r="C188" s="231"/>
      <c r="D188" s="232" t="s">
        <v>162</v>
      </c>
      <c r="E188" s="233" t="s">
        <v>21</v>
      </c>
      <c r="F188" s="234" t="s">
        <v>427</v>
      </c>
      <c r="G188" s="231"/>
      <c r="H188" s="235">
        <v>150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162</v>
      </c>
      <c r="AU188" s="241" t="s">
        <v>85</v>
      </c>
      <c r="AV188" s="11" t="s">
        <v>85</v>
      </c>
      <c r="AW188" s="11" t="s">
        <v>39</v>
      </c>
      <c r="AX188" s="11" t="s">
        <v>83</v>
      </c>
      <c r="AY188" s="241" t="s">
        <v>135</v>
      </c>
    </row>
    <row r="189" s="1" customFormat="1" ht="16.5" customHeight="1">
      <c r="B189" s="43"/>
      <c r="C189" s="242" t="s">
        <v>428</v>
      </c>
      <c r="D189" s="242" t="s">
        <v>234</v>
      </c>
      <c r="E189" s="243" t="s">
        <v>429</v>
      </c>
      <c r="F189" s="244" t="s">
        <v>430</v>
      </c>
      <c r="G189" s="245" t="s">
        <v>199</v>
      </c>
      <c r="H189" s="246">
        <v>300</v>
      </c>
      <c r="I189" s="247"/>
      <c r="J189" s="248">
        <f>ROUND(I189*H189,2)</f>
        <v>0</v>
      </c>
      <c r="K189" s="244" t="s">
        <v>141</v>
      </c>
      <c r="L189" s="249"/>
      <c r="M189" s="250" t="s">
        <v>21</v>
      </c>
      <c r="N189" s="251" t="s">
        <v>46</v>
      </c>
      <c r="O189" s="44"/>
      <c r="P189" s="227">
        <f>O189*H189</f>
        <v>0</v>
      </c>
      <c r="Q189" s="227">
        <v>1</v>
      </c>
      <c r="R189" s="227">
        <f>Q189*H189</f>
        <v>300</v>
      </c>
      <c r="S189" s="227">
        <v>0</v>
      </c>
      <c r="T189" s="228">
        <f>S189*H189</f>
        <v>0</v>
      </c>
      <c r="AR189" s="21" t="s">
        <v>237</v>
      </c>
      <c r="AT189" s="21" t="s">
        <v>234</v>
      </c>
      <c r="AU189" s="21" t="s">
        <v>85</v>
      </c>
      <c r="AY189" s="21" t="s">
        <v>135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1" t="s">
        <v>83</v>
      </c>
      <c r="BK189" s="229">
        <f>ROUND(I189*H189,2)</f>
        <v>0</v>
      </c>
      <c r="BL189" s="21" t="s">
        <v>142</v>
      </c>
      <c r="BM189" s="21" t="s">
        <v>431</v>
      </c>
    </row>
    <row r="190" s="11" customFormat="1">
      <c r="B190" s="230"/>
      <c r="C190" s="231"/>
      <c r="D190" s="232" t="s">
        <v>162</v>
      </c>
      <c r="E190" s="233" t="s">
        <v>21</v>
      </c>
      <c r="F190" s="234" t="s">
        <v>432</v>
      </c>
      <c r="G190" s="231"/>
      <c r="H190" s="235">
        <v>300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162</v>
      </c>
      <c r="AU190" s="241" t="s">
        <v>85</v>
      </c>
      <c r="AV190" s="11" t="s">
        <v>85</v>
      </c>
      <c r="AW190" s="11" t="s">
        <v>39</v>
      </c>
      <c r="AX190" s="11" t="s">
        <v>83</v>
      </c>
      <c r="AY190" s="241" t="s">
        <v>135</v>
      </c>
    </row>
    <row r="191" s="1" customFormat="1" ht="25.5" customHeight="1">
      <c r="B191" s="43"/>
      <c r="C191" s="218" t="s">
        <v>433</v>
      </c>
      <c r="D191" s="218" t="s">
        <v>137</v>
      </c>
      <c r="E191" s="219" t="s">
        <v>434</v>
      </c>
      <c r="F191" s="220" t="s">
        <v>435</v>
      </c>
      <c r="G191" s="221" t="s">
        <v>181</v>
      </c>
      <c r="H191" s="222">
        <v>6</v>
      </c>
      <c r="I191" s="223"/>
      <c r="J191" s="224">
        <f>ROUND(I191*H191,2)</f>
        <v>0</v>
      </c>
      <c r="K191" s="220" t="s">
        <v>141</v>
      </c>
      <c r="L191" s="69"/>
      <c r="M191" s="225" t="s">
        <v>21</v>
      </c>
      <c r="N191" s="226" t="s">
        <v>46</v>
      </c>
      <c r="O191" s="44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1" t="s">
        <v>142</v>
      </c>
      <c r="AT191" s="21" t="s">
        <v>137</v>
      </c>
      <c r="AU191" s="21" t="s">
        <v>85</v>
      </c>
      <c r="AY191" s="21" t="s">
        <v>135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1" t="s">
        <v>83</v>
      </c>
      <c r="BK191" s="229">
        <f>ROUND(I191*H191,2)</f>
        <v>0</v>
      </c>
      <c r="BL191" s="21" t="s">
        <v>142</v>
      </c>
      <c r="BM191" s="21" t="s">
        <v>436</v>
      </c>
    </row>
    <row r="192" s="11" customFormat="1">
      <c r="B192" s="230"/>
      <c r="C192" s="231"/>
      <c r="D192" s="232" t="s">
        <v>162</v>
      </c>
      <c r="E192" s="233" t="s">
        <v>21</v>
      </c>
      <c r="F192" s="234" t="s">
        <v>437</v>
      </c>
      <c r="G192" s="231"/>
      <c r="H192" s="235">
        <v>6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162</v>
      </c>
      <c r="AU192" s="241" t="s">
        <v>85</v>
      </c>
      <c r="AV192" s="11" t="s">
        <v>85</v>
      </c>
      <c r="AW192" s="11" t="s">
        <v>39</v>
      </c>
      <c r="AX192" s="11" t="s">
        <v>83</v>
      </c>
      <c r="AY192" s="241" t="s">
        <v>135</v>
      </c>
    </row>
    <row r="193" s="1" customFormat="1" ht="25.5" customHeight="1">
      <c r="B193" s="43"/>
      <c r="C193" s="242" t="s">
        <v>438</v>
      </c>
      <c r="D193" s="242" t="s">
        <v>234</v>
      </c>
      <c r="E193" s="243" t="s">
        <v>439</v>
      </c>
      <c r="F193" s="244" t="s">
        <v>440</v>
      </c>
      <c r="G193" s="245" t="s">
        <v>199</v>
      </c>
      <c r="H193" s="246">
        <v>10.800000000000001</v>
      </c>
      <c r="I193" s="247"/>
      <c r="J193" s="248">
        <f>ROUND(I193*H193,2)</f>
        <v>0</v>
      </c>
      <c r="K193" s="244" t="s">
        <v>141</v>
      </c>
      <c r="L193" s="249"/>
      <c r="M193" s="250" t="s">
        <v>21</v>
      </c>
      <c r="N193" s="251" t="s">
        <v>46</v>
      </c>
      <c r="O193" s="44"/>
      <c r="P193" s="227">
        <f>O193*H193</f>
        <v>0</v>
      </c>
      <c r="Q193" s="227">
        <v>1</v>
      </c>
      <c r="R193" s="227">
        <f>Q193*H193</f>
        <v>10.800000000000001</v>
      </c>
      <c r="S193" s="227">
        <v>0</v>
      </c>
      <c r="T193" s="228">
        <f>S193*H193</f>
        <v>0</v>
      </c>
      <c r="AR193" s="21" t="s">
        <v>237</v>
      </c>
      <c r="AT193" s="21" t="s">
        <v>234</v>
      </c>
      <c r="AU193" s="21" t="s">
        <v>85</v>
      </c>
      <c r="AY193" s="21" t="s">
        <v>135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1" t="s">
        <v>83</v>
      </c>
      <c r="BK193" s="229">
        <f>ROUND(I193*H193,2)</f>
        <v>0</v>
      </c>
      <c r="BL193" s="21" t="s">
        <v>142</v>
      </c>
      <c r="BM193" s="21" t="s">
        <v>441</v>
      </c>
    </row>
    <row r="194" s="11" customFormat="1">
      <c r="B194" s="230"/>
      <c r="C194" s="231"/>
      <c r="D194" s="232" t="s">
        <v>162</v>
      </c>
      <c r="E194" s="233" t="s">
        <v>21</v>
      </c>
      <c r="F194" s="234" t="s">
        <v>442</v>
      </c>
      <c r="G194" s="231"/>
      <c r="H194" s="235">
        <v>10.800000000000001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162</v>
      </c>
      <c r="AU194" s="241" t="s">
        <v>85</v>
      </c>
      <c r="AV194" s="11" t="s">
        <v>85</v>
      </c>
      <c r="AW194" s="11" t="s">
        <v>39</v>
      </c>
      <c r="AX194" s="11" t="s">
        <v>83</v>
      </c>
      <c r="AY194" s="241" t="s">
        <v>135</v>
      </c>
    </row>
    <row r="195" s="1" customFormat="1" ht="38.25" customHeight="1">
      <c r="B195" s="43"/>
      <c r="C195" s="218" t="s">
        <v>443</v>
      </c>
      <c r="D195" s="218" t="s">
        <v>137</v>
      </c>
      <c r="E195" s="219" t="s">
        <v>444</v>
      </c>
      <c r="F195" s="220" t="s">
        <v>445</v>
      </c>
      <c r="G195" s="221" t="s">
        <v>171</v>
      </c>
      <c r="H195" s="222">
        <v>20</v>
      </c>
      <c r="I195" s="223"/>
      <c r="J195" s="224">
        <f>ROUND(I195*H195,2)</f>
        <v>0</v>
      </c>
      <c r="K195" s="220" t="s">
        <v>141</v>
      </c>
      <c r="L195" s="69"/>
      <c r="M195" s="225" t="s">
        <v>21</v>
      </c>
      <c r="N195" s="226" t="s">
        <v>46</v>
      </c>
      <c r="O195" s="44"/>
      <c r="P195" s="227">
        <f>O195*H195</f>
        <v>0</v>
      </c>
      <c r="Q195" s="227">
        <v>0.0042700000000000004</v>
      </c>
      <c r="R195" s="227">
        <f>Q195*H195</f>
        <v>0.085400000000000004</v>
      </c>
      <c r="S195" s="227">
        <v>0</v>
      </c>
      <c r="T195" s="228">
        <f>S195*H195</f>
        <v>0</v>
      </c>
      <c r="AR195" s="21" t="s">
        <v>142</v>
      </c>
      <c r="AT195" s="21" t="s">
        <v>137</v>
      </c>
      <c r="AU195" s="21" t="s">
        <v>85</v>
      </c>
      <c r="AY195" s="21" t="s">
        <v>135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83</v>
      </c>
      <c r="BK195" s="229">
        <f>ROUND(I195*H195,2)</f>
        <v>0</v>
      </c>
      <c r="BL195" s="21" t="s">
        <v>142</v>
      </c>
      <c r="BM195" s="21" t="s">
        <v>446</v>
      </c>
    </row>
    <row r="196" s="1" customFormat="1" ht="25.5" customHeight="1">
      <c r="B196" s="43"/>
      <c r="C196" s="242" t="s">
        <v>447</v>
      </c>
      <c r="D196" s="242" t="s">
        <v>234</v>
      </c>
      <c r="E196" s="243" t="s">
        <v>448</v>
      </c>
      <c r="F196" s="244" t="s">
        <v>449</v>
      </c>
      <c r="G196" s="245" t="s">
        <v>171</v>
      </c>
      <c r="H196" s="246">
        <v>20</v>
      </c>
      <c r="I196" s="247"/>
      <c r="J196" s="248">
        <f>ROUND(I196*H196,2)</f>
        <v>0</v>
      </c>
      <c r="K196" s="244" t="s">
        <v>141</v>
      </c>
      <c r="L196" s="249"/>
      <c r="M196" s="250" t="s">
        <v>21</v>
      </c>
      <c r="N196" s="251" t="s">
        <v>46</v>
      </c>
      <c r="O196" s="44"/>
      <c r="P196" s="227">
        <f>O196*H196</f>
        <v>0</v>
      </c>
      <c r="Q196" s="227">
        <v>0.042999999999999997</v>
      </c>
      <c r="R196" s="227">
        <f>Q196*H196</f>
        <v>0.85999999999999988</v>
      </c>
      <c r="S196" s="227">
        <v>0</v>
      </c>
      <c r="T196" s="228">
        <f>S196*H196</f>
        <v>0</v>
      </c>
      <c r="AR196" s="21" t="s">
        <v>237</v>
      </c>
      <c r="AT196" s="21" t="s">
        <v>234</v>
      </c>
      <c r="AU196" s="21" t="s">
        <v>85</v>
      </c>
      <c r="AY196" s="21" t="s">
        <v>135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83</v>
      </c>
      <c r="BK196" s="229">
        <f>ROUND(I196*H196,2)</f>
        <v>0</v>
      </c>
      <c r="BL196" s="21" t="s">
        <v>142</v>
      </c>
      <c r="BM196" s="21" t="s">
        <v>450</v>
      </c>
    </row>
    <row r="197" s="1" customFormat="1" ht="38.25" customHeight="1">
      <c r="B197" s="43"/>
      <c r="C197" s="218" t="s">
        <v>451</v>
      </c>
      <c r="D197" s="218" t="s">
        <v>137</v>
      </c>
      <c r="E197" s="219" t="s">
        <v>452</v>
      </c>
      <c r="F197" s="220" t="s">
        <v>453</v>
      </c>
      <c r="G197" s="221" t="s">
        <v>181</v>
      </c>
      <c r="H197" s="222">
        <v>5</v>
      </c>
      <c r="I197" s="223"/>
      <c r="J197" s="224">
        <f>ROUND(I197*H197,2)</f>
        <v>0</v>
      </c>
      <c r="K197" s="220" t="s">
        <v>141</v>
      </c>
      <c r="L197" s="69"/>
      <c r="M197" s="225" t="s">
        <v>21</v>
      </c>
      <c r="N197" s="226" t="s">
        <v>46</v>
      </c>
      <c r="O197" s="44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1" t="s">
        <v>142</v>
      </c>
      <c r="AT197" s="21" t="s">
        <v>137</v>
      </c>
      <c r="AU197" s="21" t="s">
        <v>85</v>
      </c>
      <c r="AY197" s="21" t="s">
        <v>135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1" t="s">
        <v>83</v>
      </c>
      <c r="BK197" s="229">
        <f>ROUND(I197*H197,2)</f>
        <v>0</v>
      </c>
      <c r="BL197" s="21" t="s">
        <v>142</v>
      </c>
      <c r="BM197" s="21" t="s">
        <v>454</v>
      </c>
    </row>
    <row r="198" s="1" customFormat="1" ht="25.5" customHeight="1">
      <c r="B198" s="43"/>
      <c r="C198" s="218" t="s">
        <v>455</v>
      </c>
      <c r="D198" s="218" t="s">
        <v>137</v>
      </c>
      <c r="E198" s="219" t="s">
        <v>456</v>
      </c>
      <c r="F198" s="220" t="s">
        <v>457</v>
      </c>
      <c r="G198" s="221" t="s">
        <v>218</v>
      </c>
      <c r="H198" s="222">
        <v>23</v>
      </c>
      <c r="I198" s="223"/>
      <c r="J198" s="224">
        <f>ROUND(I198*H198,2)</f>
        <v>0</v>
      </c>
      <c r="K198" s="220" t="s">
        <v>141</v>
      </c>
      <c r="L198" s="69"/>
      <c r="M198" s="225" t="s">
        <v>21</v>
      </c>
      <c r="N198" s="226" t="s">
        <v>46</v>
      </c>
      <c r="O198" s="44"/>
      <c r="P198" s="227">
        <f>O198*H198</f>
        <v>0</v>
      </c>
      <c r="Q198" s="227">
        <v>0.42368</v>
      </c>
      <c r="R198" s="227">
        <f>Q198*H198</f>
        <v>9.7446400000000004</v>
      </c>
      <c r="S198" s="227">
        <v>0</v>
      </c>
      <c r="T198" s="228">
        <f>S198*H198</f>
        <v>0</v>
      </c>
      <c r="AR198" s="21" t="s">
        <v>142</v>
      </c>
      <c r="AT198" s="21" t="s">
        <v>137</v>
      </c>
      <c r="AU198" s="21" t="s">
        <v>85</v>
      </c>
      <c r="AY198" s="21" t="s">
        <v>135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83</v>
      </c>
      <c r="BK198" s="229">
        <f>ROUND(I198*H198,2)</f>
        <v>0</v>
      </c>
      <c r="BL198" s="21" t="s">
        <v>142</v>
      </c>
      <c r="BM198" s="21" t="s">
        <v>458</v>
      </c>
    </row>
    <row r="199" s="1" customFormat="1" ht="25.5" customHeight="1">
      <c r="B199" s="43"/>
      <c r="C199" s="242" t="s">
        <v>459</v>
      </c>
      <c r="D199" s="242" t="s">
        <v>234</v>
      </c>
      <c r="E199" s="243" t="s">
        <v>460</v>
      </c>
      <c r="F199" s="244" t="s">
        <v>461</v>
      </c>
      <c r="G199" s="245" t="s">
        <v>218</v>
      </c>
      <c r="H199" s="246">
        <v>23</v>
      </c>
      <c r="I199" s="247"/>
      <c r="J199" s="248">
        <f>ROUND(I199*H199,2)</f>
        <v>0</v>
      </c>
      <c r="K199" s="244" t="s">
        <v>141</v>
      </c>
      <c r="L199" s="249"/>
      <c r="M199" s="250" t="s">
        <v>21</v>
      </c>
      <c r="N199" s="251" t="s">
        <v>46</v>
      </c>
      <c r="O199" s="44"/>
      <c r="P199" s="227">
        <f>O199*H199</f>
        <v>0</v>
      </c>
      <c r="Q199" s="227">
        <v>0.095799999999999996</v>
      </c>
      <c r="R199" s="227">
        <f>Q199*H199</f>
        <v>2.2033999999999998</v>
      </c>
      <c r="S199" s="227">
        <v>0</v>
      </c>
      <c r="T199" s="228">
        <f>S199*H199</f>
        <v>0</v>
      </c>
      <c r="AR199" s="21" t="s">
        <v>237</v>
      </c>
      <c r="AT199" s="21" t="s">
        <v>234</v>
      </c>
      <c r="AU199" s="21" t="s">
        <v>85</v>
      </c>
      <c r="AY199" s="21" t="s">
        <v>135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83</v>
      </c>
      <c r="BK199" s="229">
        <f>ROUND(I199*H199,2)</f>
        <v>0</v>
      </c>
      <c r="BL199" s="21" t="s">
        <v>142</v>
      </c>
      <c r="BM199" s="21" t="s">
        <v>462</v>
      </c>
    </row>
    <row r="200" s="1" customFormat="1" ht="51" customHeight="1">
      <c r="B200" s="43"/>
      <c r="C200" s="218" t="s">
        <v>463</v>
      </c>
      <c r="D200" s="218" t="s">
        <v>137</v>
      </c>
      <c r="E200" s="219" t="s">
        <v>464</v>
      </c>
      <c r="F200" s="220" t="s">
        <v>465</v>
      </c>
      <c r="G200" s="221" t="s">
        <v>218</v>
      </c>
      <c r="H200" s="222">
        <v>2</v>
      </c>
      <c r="I200" s="223"/>
      <c r="J200" s="224">
        <f>ROUND(I200*H200,2)</f>
        <v>0</v>
      </c>
      <c r="K200" s="220" t="s">
        <v>21</v>
      </c>
      <c r="L200" s="69"/>
      <c r="M200" s="225" t="s">
        <v>21</v>
      </c>
      <c r="N200" s="226" t="s">
        <v>46</v>
      </c>
      <c r="O200" s="4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1" t="s">
        <v>287</v>
      </c>
      <c r="AT200" s="21" t="s">
        <v>137</v>
      </c>
      <c r="AU200" s="21" t="s">
        <v>85</v>
      </c>
      <c r="AY200" s="21" t="s">
        <v>135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1" t="s">
        <v>83</v>
      </c>
      <c r="BK200" s="229">
        <f>ROUND(I200*H200,2)</f>
        <v>0</v>
      </c>
      <c r="BL200" s="21" t="s">
        <v>287</v>
      </c>
      <c r="BM200" s="21" t="s">
        <v>466</v>
      </c>
    </row>
    <row r="201" s="1" customFormat="1" ht="38.25" customHeight="1">
      <c r="B201" s="43"/>
      <c r="C201" s="218" t="s">
        <v>467</v>
      </c>
      <c r="D201" s="218" t="s">
        <v>137</v>
      </c>
      <c r="E201" s="219" t="s">
        <v>468</v>
      </c>
      <c r="F201" s="220" t="s">
        <v>469</v>
      </c>
      <c r="G201" s="221" t="s">
        <v>218</v>
      </c>
      <c r="H201" s="222">
        <v>5</v>
      </c>
      <c r="I201" s="223"/>
      <c r="J201" s="224">
        <f>ROUND(I201*H201,2)</f>
        <v>0</v>
      </c>
      <c r="K201" s="220" t="s">
        <v>21</v>
      </c>
      <c r="L201" s="69"/>
      <c r="M201" s="225" t="s">
        <v>21</v>
      </c>
      <c r="N201" s="226" t="s">
        <v>46</v>
      </c>
      <c r="O201" s="44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1" t="s">
        <v>287</v>
      </c>
      <c r="AT201" s="21" t="s">
        <v>137</v>
      </c>
      <c r="AU201" s="21" t="s">
        <v>85</v>
      </c>
      <c r="AY201" s="21" t="s">
        <v>135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83</v>
      </c>
      <c r="BK201" s="229">
        <f>ROUND(I201*H201,2)</f>
        <v>0</v>
      </c>
      <c r="BL201" s="21" t="s">
        <v>287</v>
      </c>
      <c r="BM201" s="21" t="s">
        <v>470</v>
      </c>
    </row>
    <row r="202" s="1" customFormat="1" ht="25.5" customHeight="1">
      <c r="B202" s="43"/>
      <c r="C202" s="218" t="s">
        <v>471</v>
      </c>
      <c r="D202" s="218" t="s">
        <v>137</v>
      </c>
      <c r="E202" s="219" t="s">
        <v>472</v>
      </c>
      <c r="F202" s="220" t="s">
        <v>473</v>
      </c>
      <c r="G202" s="221" t="s">
        <v>218</v>
      </c>
      <c r="H202" s="222">
        <v>23</v>
      </c>
      <c r="I202" s="223"/>
      <c r="J202" s="224">
        <f>ROUND(I202*H202,2)</f>
        <v>0</v>
      </c>
      <c r="K202" s="220" t="s">
        <v>21</v>
      </c>
      <c r="L202" s="69"/>
      <c r="M202" s="225" t="s">
        <v>21</v>
      </c>
      <c r="N202" s="226" t="s">
        <v>46</v>
      </c>
      <c r="O202" s="44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AR202" s="21" t="s">
        <v>287</v>
      </c>
      <c r="AT202" s="21" t="s">
        <v>137</v>
      </c>
      <c r="AU202" s="21" t="s">
        <v>85</v>
      </c>
      <c r="AY202" s="21" t="s">
        <v>135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1" t="s">
        <v>83</v>
      </c>
      <c r="BK202" s="229">
        <f>ROUND(I202*H202,2)</f>
        <v>0</v>
      </c>
      <c r="BL202" s="21" t="s">
        <v>287</v>
      </c>
      <c r="BM202" s="21" t="s">
        <v>474</v>
      </c>
    </row>
    <row r="203" s="1" customFormat="1" ht="25.5" customHeight="1">
      <c r="B203" s="43"/>
      <c r="C203" s="218" t="s">
        <v>475</v>
      </c>
      <c r="D203" s="218" t="s">
        <v>137</v>
      </c>
      <c r="E203" s="219" t="s">
        <v>476</v>
      </c>
      <c r="F203" s="220" t="s">
        <v>477</v>
      </c>
      <c r="G203" s="221" t="s">
        <v>171</v>
      </c>
      <c r="H203" s="222">
        <v>45</v>
      </c>
      <c r="I203" s="223"/>
      <c r="J203" s="224">
        <f>ROUND(I203*H203,2)</f>
        <v>0</v>
      </c>
      <c r="K203" s="220" t="s">
        <v>21</v>
      </c>
      <c r="L203" s="69"/>
      <c r="M203" s="225" t="s">
        <v>21</v>
      </c>
      <c r="N203" s="226" t="s">
        <v>46</v>
      </c>
      <c r="O203" s="44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AR203" s="21" t="s">
        <v>287</v>
      </c>
      <c r="AT203" s="21" t="s">
        <v>137</v>
      </c>
      <c r="AU203" s="21" t="s">
        <v>85</v>
      </c>
      <c r="AY203" s="21" t="s">
        <v>135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83</v>
      </c>
      <c r="BK203" s="229">
        <f>ROUND(I203*H203,2)</f>
        <v>0</v>
      </c>
      <c r="BL203" s="21" t="s">
        <v>287</v>
      </c>
      <c r="BM203" s="21" t="s">
        <v>478</v>
      </c>
    </row>
    <row r="204" s="1" customFormat="1" ht="25.5" customHeight="1">
      <c r="B204" s="43"/>
      <c r="C204" s="218" t="s">
        <v>479</v>
      </c>
      <c r="D204" s="218" t="s">
        <v>137</v>
      </c>
      <c r="E204" s="219" t="s">
        <v>480</v>
      </c>
      <c r="F204" s="220" t="s">
        <v>481</v>
      </c>
      <c r="G204" s="221" t="s">
        <v>218</v>
      </c>
      <c r="H204" s="222">
        <v>40</v>
      </c>
      <c r="I204" s="223"/>
      <c r="J204" s="224">
        <f>ROUND(I204*H204,2)</f>
        <v>0</v>
      </c>
      <c r="K204" s="220" t="s">
        <v>141</v>
      </c>
      <c r="L204" s="69"/>
      <c r="M204" s="225" t="s">
        <v>21</v>
      </c>
      <c r="N204" s="226" t="s">
        <v>46</v>
      </c>
      <c r="O204" s="44"/>
      <c r="P204" s="227">
        <f>O204*H204</f>
        <v>0</v>
      </c>
      <c r="Q204" s="227">
        <v>0.31108000000000002</v>
      </c>
      <c r="R204" s="227">
        <f>Q204*H204</f>
        <v>12.443200000000001</v>
      </c>
      <c r="S204" s="227">
        <v>0</v>
      </c>
      <c r="T204" s="228">
        <f>S204*H204</f>
        <v>0</v>
      </c>
      <c r="AR204" s="21" t="s">
        <v>142</v>
      </c>
      <c r="AT204" s="21" t="s">
        <v>137</v>
      </c>
      <c r="AU204" s="21" t="s">
        <v>85</v>
      </c>
      <c r="AY204" s="21" t="s">
        <v>135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1" t="s">
        <v>83</v>
      </c>
      <c r="BK204" s="229">
        <f>ROUND(I204*H204,2)</f>
        <v>0</v>
      </c>
      <c r="BL204" s="21" t="s">
        <v>142</v>
      </c>
      <c r="BM204" s="21" t="s">
        <v>482</v>
      </c>
    </row>
    <row r="205" s="1" customFormat="1" ht="25.5" customHeight="1">
      <c r="B205" s="43"/>
      <c r="C205" s="242" t="s">
        <v>483</v>
      </c>
      <c r="D205" s="242" t="s">
        <v>234</v>
      </c>
      <c r="E205" s="243" t="s">
        <v>484</v>
      </c>
      <c r="F205" s="244" t="s">
        <v>485</v>
      </c>
      <c r="G205" s="245" t="s">
        <v>218</v>
      </c>
      <c r="H205" s="246">
        <v>20</v>
      </c>
      <c r="I205" s="247"/>
      <c r="J205" s="248">
        <f>ROUND(I205*H205,2)</f>
        <v>0</v>
      </c>
      <c r="K205" s="244" t="s">
        <v>141</v>
      </c>
      <c r="L205" s="249"/>
      <c r="M205" s="250" t="s">
        <v>21</v>
      </c>
      <c r="N205" s="251" t="s">
        <v>46</v>
      </c>
      <c r="O205" s="44"/>
      <c r="P205" s="227">
        <f>O205*H205</f>
        <v>0</v>
      </c>
      <c r="Q205" s="227">
        <v>0.013299999999999999</v>
      </c>
      <c r="R205" s="227">
        <f>Q205*H205</f>
        <v>0.26600000000000001</v>
      </c>
      <c r="S205" s="227">
        <v>0</v>
      </c>
      <c r="T205" s="228">
        <f>S205*H205</f>
        <v>0</v>
      </c>
      <c r="AR205" s="21" t="s">
        <v>237</v>
      </c>
      <c r="AT205" s="21" t="s">
        <v>234</v>
      </c>
      <c r="AU205" s="21" t="s">
        <v>85</v>
      </c>
      <c r="AY205" s="21" t="s">
        <v>135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1" t="s">
        <v>83</v>
      </c>
      <c r="BK205" s="229">
        <f>ROUND(I205*H205,2)</f>
        <v>0</v>
      </c>
      <c r="BL205" s="21" t="s">
        <v>142</v>
      </c>
      <c r="BM205" s="21" t="s">
        <v>486</v>
      </c>
    </row>
    <row r="206" s="1" customFormat="1" ht="25.5" customHeight="1">
      <c r="B206" s="43"/>
      <c r="C206" s="242" t="s">
        <v>487</v>
      </c>
      <c r="D206" s="242" t="s">
        <v>234</v>
      </c>
      <c r="E206" s="243" t="s">
        <v>488</v>
      </c>
      <c r="F206" s="244" t="s">
        <v>489</v>
      </c>
      <c r="G206" s="245" t="s">
        <v>218</v>
      </c>
      <c r="H206" s="246">
        <v>20</v>
      </c>
      <c r="I206" s="247"/>
      <c r="J206" s="248">
        <f>ROUND(I206*H206,2)</f>
        <v>0</v>
      </c>
      <c r="K206" s="244" t="s">
        <v>141</v>
      </c>
      <c r="L206" s="249"/>
      <c r="M206" s="250" t="s">
        <v>21</v>
      </c>
      <c r="N206" s="251" t="s">
        <v>46</v>
      </c>
      <c r="O206" s="44"/>
      <c r="P206" s="227">
        <f>O206*H206</f>
        <v>0</v>
      </c>
      <c r="Q206" s="227">
        <v>0.029499999999999998</v>
      </c>
      <c r="R206" s="227">
        <f>Q206*H206</f>
        <v>0.58999999999999997</v>
      </c>
      <c r="S206" s="227">
        <v>0</v>
      </c>
      <c r="T206" s="228">
        <f>S206*H206</f>
        <v>0</v>
      </c>
      <c r="AR206" s="21" t="s">
        <v>237</v>
      </c>
      <c r="AT206" s="21" t="s">
        <v>234</v>
      </c>
      <c r="AU206" s="21" t="s">
        <v>85</v>
      </c>
      <c r="AY206" s="21" t="s">
        <v>135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1" t="s">
        <v>83</v>
      </c>
      <c r="BK206" s="229">
        <f>ROUND(I206*H206,2)</f>
        <v>0</v>
      </c>
      <c r="BL206" s="21" t="s">
        <v>142</v>
      </c>
      <c r="BM206" s="21" t="s">
        <v>490</v>
      </c>
    </row>
    <row r="207" s="1" customFormat="1" ht="25.5" customHeight="1">
      <c r="B207" s="43"/>
      <c r="C207" s="218" t="s">
        <v>491</v>
      </c>
      <c r="D207" s="218" t="s">
        <v>137</v>
      </c>
      <c r="E207" s="219" t="s">
        <v>492</v>
      </c>
      <c r="F207" s="220" t="s">
        <v>493</v>
      </c>
      <c r="G207" s="221" t="s">
        <v>218</v>
      </c>
      <c r="H207" s="222">
        <v>16</v>
      </c>
      <c r="I207" s="223"/>
      <c r="J207" s="224">
        <f>ROUND(I207*H207,2)</f>
        <v>0</v>
      </c>
      <c r="K207" s="220" t="s">
        <v>141</v>
      </c>
      <c r="L207" s="69"/>
      <c r="M207" s="225" t="s">
        <v>21</v>
      </c>
      <c r="N207" s="226" t="s">
        <v>46</v>
      </c>
      <c r="O207" s="44"/>
      <c r="P207" s="227">
        <f>O207*H207</f>
        <v>0</v>
      </c>
      <c r="Q207" s="227">
        <v>0.42080000000000001</v>
      </c>
      <c r="R207" s="227">
        <f>Q207*H207</f>
        <v>6.7328000000000001</v>
      </c>
      <c r="S207" s="227">
        <v>0</v>
      </c>
      <c r="T207" s="228">
        <f>S207*H207</f>
        <v>0</v>
      </c>
      <c r="AR207" s="21" t="s">
        <v>142</v>
      </c>
      <c r="AT207" s="21" t="s">
        <v>137</v>
      </c>
      <c r="AU207" s="21" t="s">
        <v>85</v>
      </c>
      <c r="AY207" s="21" t="s">
        <v>135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83</v>
      </c>
      <c r="BK207" s="229">
        <f>ROUND(I207*H207,2)</f>
        <v>0</v>
      </c>
      <c r="BL207" s="21" t="s">
        <v>142</v>
      </c>
      <c r="BM207" s="21" t="s">
        <v>494</v>
      </c>
    </row>
    <row r="208" s="1" customFormat="1" ht="25.5" customHeight="1">
      <c r="B208" s="43"/>
      <c r="C208" s="242" t="s">
        <v>495</v>
      </c>
      <c r="D208" s="242" t="s">
        <v>234</v>
      </c>
      <c r="E208" s="243" t="s">
        <v>496</v>
      </c>
      <c r="F208" s="244" t="s">
        <v>497</v>
      </c>
      <c r="G208" s="245" t="s">
        <v>218</v>
      </c>
      <c r="H208" s="246">
        <v>16</v>
      </c>
      <c r="I208" s="247"/>
      <c r="J208" s="248">
        <f>ROUND(I208*H208,2)</f>
        <v>0</v>
      </c>
      <c r="K208" s="244" t="s">
        <v>141</v>
      </c>
      <c r="L208" s="249"/>
      <c r="M208" s="250" t="s">
        <v>21</v>
      </c>
      <c r="N208" s="251" t="s">
        <v>46</v>
      </c>
      <c r="O208" s="44"/>
      <c r="P208" s="227">
        <f>O208*H208</f>
        <v>0</v>
      </c>
      <c r="Q208" s="227">
        <v>0.035000000000000003</v>
      </c>
      <c r="R208" s="227">
        <f>Q208*H208</f>
        <v>0.56000000000000005</v>
      </c>
      <c r="S208" s="227">
        <v>0</v>
      </c>
      <c r="T208" s="228">
        <f>S208*H208</f>
        <v>0</v>
      </c>
      <c r="AR208" s="21" t="s">
        <v>237</v>
      </c>
      <c r="AT208" s="21" t="s">
        <v>234</v>
      </c>
      <c r="AU208" s="21" t="s">
        <v>85</v>
      </c>
      <c r="AY208" s="21" t="s">
        <v>135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1" t="s">
        <v>83</v>
      </c>
      <c r="BK208" s="229">
        <f>ROUND(I208*H208,2)</f>
        <v>0</v>
      </c>
      <c r="BL208" s="21" t="s">
        <v>142</v>
      </c>
      <c r="BM208" s="21" t="s">
        <v>498</v>
      </c>
    </row>
    <row r="209" s="10" customFormat="1" ht="29.88" customHeight="1">
      <c r="B209" s="202"/>
      <c r="C209" s="203"/>
      <c r="D209" s="204" t="s">
        <v>74</v>
      </c>
      <c r="E209" s="216" t="s">
        <v>499</v>
      </c>
      <c r="F209" s="216" t="s">
        <v>500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SUM(P210:P221)</f>
        <v>0</v>
      </c>
      <c r="Q209" s="210"/>
      <c r="R209" s="211">
        <f>SUM(R210:R221)</f>
        <v>537.468705</v>
      </c>
      <c r="S209" s="210"/>
      <c r="T209" s="212">
        <f>SUM(T210:T221)</f>
        <v>0</v>
      </c>
      <c r="AR209" s="213" t="s">
        <v>83</v>
      </c>
      <c r="AT209" s="214" t="s">
        <v>74</v>
      </c>
      <c r="AU209" s="214" t="s">
        <v>83</v>
      </c>
      <c r="AY209" s="213" t="s">
        <v>135</v>
      </c>
      <c r="BK209" s="215">
        <f>SUM(BK210:BK221)</f>
        <v>0</v>
      </c>
    </row>
    <row r="210" s="1" customFormat="1" ht="25.5" customHeight="1">
      <c r="B210" s="43"/>
      <c r="C210" s="218" t="s">
        <v>501</v>
      </c>
      <c r="D210" s="218" t="s">
        <v>137</v>
      </c>
      <c r="E210" s="219" t="s">
        <v>502</v>
      </c>
      <c r="F210" s="220" t="s">
        <v>503</v>
      </c>
      <c r="G210" s="221" t="s">
        <v>171</v>
      </c>
      <c r="H210" s="222">
        <v>870</v>
      </c>
      <c r="I210" s="223"/>
      <c r="J210" s="224">
        <f>ROUND(I210*H210,2)</f>
        <v>0</v>
      </c>
      <c r="K210" s="220" t="s">
        <v>21</v>
      </c>
      <c r="L210" s="69"/>
      <c r="M210" s="225" t="s">
        <v>21</v>
      </c>
      <c r="N210" s="226" t="s">
        <v>46</v>
      </c>
      <c r="O210" s="44"/>
      <c r="P210" s="227">
        <f>O210*H210</f>
        <v>0</v>
      </c>
      <c r="Q210" s="227">
        <v>0.16849</v>
      </c>
      <c r="R210" s="227">
        <f>Q210*H210</f>
        <v>146.58629999999999</v>
      </c>
      <c r="S210" s="227">
        <v>0</v>
      </c>
      <c r="T210" s="228">
        <f>S210*H210</f>
        <v>0</v>
      </c>
      <c r="AR210" s="21" t="s">
        <v>142</v>
      </c>
      <c r="AT210" s="21" t="s">
        <v>137</v>
      </c>
      <c r="AU210" s="21" t="s">
        <v>85</v>
      </c>
      <c r="AY210" s="21" t="s">
        <v>135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1" t="s">
        <v>83</v>
      </c>
      <c r="BK210" s="229">
        <f>ROUND(I210*H210,2)</f>
        <v>0</v>
      </c>
      <c r="BL210" s="21" t="s">
        <v>142</v>
      </c>
      <c r="BM210" s="21" t="s">
        <v>504</v>
      </c>
    </row>
    <row r="211" s="1" customFormat="1" ht="16.5" customHeight="1">
      <c r="B211" s="43"/>
      <c r="C211" s="242" t="s">
        <v>505</v>
      </c>
      <c r="D211" s="242" t="s">
        <v>234</v>
      </c>
      <c r="E211" s="243" t="s">
        <v>506</v>
      </c>
      <c r="F211" s="244" t="s">
        <v>507</v>
      </c>
      <c r="G211" s="245" t="s">
        <v>171</v>
      </c>
      <c r="H211" s="246">
        <v>510</v>
      </c>
      <c r="I211" s="247"/>
      <c r="J211" s="248">
        <f>ROUND(I211*H211,2)</f>
        <v>0</v>
      </c>
      <c r="K211" s="244" t="s">
        <v>141</v>
      </c>
      <c r="L211" s="249"/>
      <c r="M211" s="250" t="s">
        <v>21</v>
      </c>
      <c r="N211" s="251" t="s">
        <v>46</v>
      </c>
      <c r="O211" s="44"/>
      <c r="P211" s="227">
        <f>O211*H211</f>
        <v>0</v>
      </c>
      <c r="Q211" s="227">
        <v>0.20000000000000001</v>
      </c>
      <c r="R211" s="227">
        <f>Q211*H211</f>
        <v>102</v>
      </c>
      <c r="S211" s="227">
        <v>0</v>
      </c>
      <c r="T211" s="228">
        <f>S211*H211</f>
        <v>0</v>
      </c>
      <c r="AR211" s="21" t="s">
        <v>237</v>
      </c>
      <c r="AT211" s="21" t="s">
        <v>234</v>
      </c>
      <c r="AU211" s="21" t="s">
        <v>85</v>
      </c>
      <c r="AY211" s="21" t="s">
        <v>135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1" t="s">
        <v>83</v>
      </c>
      <c r="BK211" s="229">
        <f>ROUND(I211*H211,2)</f>
        <v>0</v>
      </c>
      <c r="BL211" s="21" t="s">
        <v>142</v>
      </c>
      <c r="BM211" s="21" t="s">
        <v>508</v>
      </c>
    </row>
    <row r="212" s="11" customFormat="1">
      <c r="B212" s="230"/>
      <c r="C212" s="231"/>
      <c r="D212" s="232" t="s">
        <v>162</v>
      </c>
      <c r="E212" s="233" t="s">
        <v>21</v>
      </c>
      <c r="F212" s="234" t="s">
        <v>509</v>
      </c>
      <c r="G212" s="231"/>
      <c r="H212" s="235">
        <v>510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162</v>
      </c>
      <c r="AU212" s="241" t="s">
        <v>85</v>
      </c>
      <c r="AV212" s="11" t="s">
        <v>85</v>
      </c>
      <c r="AW212" s="11" t="s">
        <v>39</v>
      </c>
      <c r="AX212" s="11" t="s">
        <v>83</v>
      </c>
      <c r="AY212" s="241" t="s">
        <v>135</v>
      </c>
    </row>
    <row r="213" s="1" customFormat="1" ht="25.5" customHeight="1">
      <c r="B213" s="43"/>
      <c r="C213" s="218" t="s">
        <v>510</v>
      </c>
      <c r="D213" s="218" t="s">
        <v>137</v>
      </c>
      <c r="E213" s="219" t="s">
        <v>511</v>
      </c>
      <c r="F213" s="220" t="s">
        <v>512</v>
      </c>
      <c r="G213" s="221" t="s">
        <v>171</v>
      </c>
      <c r="H213" s="222">
        <v>48</v>
      </c>
      <c r="I213" s="223"/>
      <c r="J213" s="224">
        <f>ROUND(I213*H213,2)</f>
        <v>0</v>
      </c>
      <c r="K213" s="220" t="s">
        <v>21</v>
      </c>
      <c r="L213" s="69"/>
      <c r="M213" s="225" t="s">
        <v>21</v>
      </c>
      <c r="N213" s="226" t="s">
        <v>46</v>
      </c>
      <c r="O213" s="44"/>
      <c r="P213" s="227">
        <f>O213*H213</f>
        <v>0</v>
      </c>
      <c r="Q213" s="227">
        <v>0.16849</v>
      </c>
      <c r="R213" s="227">
        <f>Q213*H213</f>
        <v>8.0875199999999996</v>
      </c>
      <c r="S213" s="227">
        <v>0</v>
      </c>
      <c r="T213" s="228">
        <f>S213*H213</f>
        <v>0</v>
      </c>
      <c r="AR213" s="21" t="s">
        <v>142</v>
      </c>
      <c r="AT213" s="21" t="s">
        <v>137</v>
      </c>
      <c r="AU213" s="21" t="s">
        <v>85</v>
      </c>
      <c r="AY213" s="21" t="s">
        <v>135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1" t="s">
        <v>83</v>
      </c>
      <c r="BK213" s="229">
        <f>ROUND(I213*H213,2)</f>
        <v>0</v>
      </c>
      <c r="BL213" s="21" t="s">
        <v>142</v>
      </c>
      <c r="BM213" s="21" t="s">
        <v>513</v>
      </c>
    </row>
    <row r="214" s="1" customFormat="1" ht="25.5" customHeight="1">
      <c r="B214" s="43"/>
      <c r="C214" s="242" t="s">
        <v>514</v>
      </c>
      <c r="D214" s="242" t="s">
        <v>234</v>
      </c>
      <c r="E214" s="243" t="s">
        <v>515</v>
      </c>
      <c r="F214" s="244" t="s">
        <v>516</v>
      </c>
      <c r="G214" s="245" t="s">
        <v>171</v>
      </c>
      <c r="H214" s="246">
        <v>9.4000000000000004</v>
      </c>
      <c r="I214" s="247"/>
      <c r="J214" s="248">
        <f>ROUND(I214*H214,2)</f>
        <v>0</v>
      </c>
      <c r="K214" s="244" t="s">
        <v>141</v>
      </c>
      <c r="L214" s="249"/>
      <c r="M214" s="250" t="s">
        <v>21</v>
      </c>
      <c r="N214" s="251" t="s">
        <v>46</v>
      </c>
      <c r="O214" s="44"/>
      <c r="P214" s="227">
        <f>O214*H214</f>
        <v>0</v>
      </c>
      <c r="Q214" s="227">
        <v>0.20000000000000001</v>
      </c>
      <c r="R214" s="227">
        <f>Q214*H214</f>
        <v>1.8800000000000001</v>
      </c>
      <c r="S214" s="227">
        <v>0</v>
      </c>
      <c r="T214" s="228">
        <f>S214*H214</f>
        <v>0</v>
      </c>
      <c r="AR214" s="21" t="s">
        <v>237</v>
      </c>
      <c r="AT214" s="21" t="s">
        <v>234</v>
      </c>
      <c r="AU214" s="21" t="s">
        <v>85</v>
      </c>
      <c r="AY214" s="21" t="s">
        <v>135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1" t="s">
        <v>83</v>
      </c>
      <c r="BK214" s="229">
        <f>ROUND(I214*H214,2)</f>
        <v>0</v>
      </c>
      <c r="BL214" s="21" t="s">
        <v>142</v>
      </c>
      <c r="BM214" s="21" t="s">
        <v>517</v>
      </c>
    </row>
    <row r="215" s="11" customFormat="1">
      <c r="B215" s="230"/>
      <c r="C215" s="231"/>
      <c r="D215" s="232" t="s">
        <v>162</v>
      </c>
      <c r="E215" s="233" t="s">
        <v>21</v>
      </c>
      <c r="F215" s="234" t="s">
        <v>518</v>
      </c>
      <c r="G215" s="231"/>
      <c r="H215" s="235">
        <v>9.4000000000000004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162</v>
      </c>
      <c r="AU215" s="241" t="s">
        <v>85</v>
      </c>
      <c r="AV215" s="11" t="s">
        <v>85</v>
      </c>
      <c r="AW215" s="11" t="s">
        <v>39</v>
      </c>
      <c r="AX215" s="11" t="s">
        <v>83</v>
      </c>
      <c r="AY215" s="241" t="s">
        <v>135</v>
      </c>
    </row>
    <row r="216" s="1" customFormat="1" ht="25.5" customHeight="1">
      <c r="B216" s="43"/>
      <c r="C216" s="242" t="s">
        <v>519</v>
      </c>
      <c r="D216" s="242" t="s">
        <v>234</v>
      </c>
      <c r="E216" s="243" t="s">
        <v>520</v>
      </c>
      <c r="F216" s="244" t="s">
        <v>521</v>
      </c>
      <c r="G216" s="245" t="s">
        <v>171</v>
      </c>
      <c r="H216" s="246">
        <v>7.2000000000000002</v>
      </c>
      <c r="I216" s="247"/>
      <c r="J216" s="248">
        <f>ROUND(I216*H216,2)</f>
        <v>0</v>
      </c>
      <c r="K216" s="244" t="s">
        <v>141</v>
      </c>
      <c r="L216" s="249"/>
      <c r="M216" s="250" t="s">
        <v>21</v>
      </c>
      <c r="N216" s="251" t="s">
        <v>46</v>
      </c>
      <c r="O216" s="44"/>
      <c r="P216" s="227">
        <f>O216*H216</f>
        <v>0</v>
      </c>
      <c r="Q216" s="227">
        <v>0.20000000000000001</v>
      </c>
      <c r="R216" s="227">
        <f>Q216*H216</f>
        <v>1.4400000000000002</v>
      </c>
      <c r="S216" s="227">
        <v>0</v>
      </c>
      <c r="T216" s="228">
        <f>S216*H216</f>
        <v>0</v>
      </c>
      <c r="AR216" s="21" t="s">
        <v>237</v>
      </c>
      <c r="AT216" s="21" t="s">
        <v>234</v>
      </c>
      <c r="AU216" s="21" t="s">
        <v>85</v>
      </c>
      <c r="AY216" s="21" t="s">
        <v>135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1" t="s">
        <v>83</v>
      </c>
      <c r="BK216" s="229">
        <f>ROUND(I216*H216,2)</f>
        <v>0</v>
      </c>
      <c r="BL216" s="21" t="s">
        <v>142</v>
      </c>
      <c r="BM216" s="21" t="s">
        <v>522</v>
      </c>
    </row>
    <row r="217" s="11" customFormat="1">
      <c r="B217" s="230"/>
      <c r="C217" s="231"/>
      <c r="D217" s="232" t="s">
        <v>162</v>
      </c>
      <c r="E217" s="233" t="s">
        <v>21</v>
      </c>
      <c r="F217" s="234" t="s">
        <v>523</v>
      </c>
      <c r="G217" s="231"/>
      <c r="H217" s="235">
        <v>7.2000000000000002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162</v>
      </c>
      <c r="AU217" s="241" t="s">
        <v>85</v>
      </c>
      <c r="AV217" s="11" t="s">
        <v>85</v>
      </c>
      <c r="AW217" s="11" t="s">
        <v>39</v>
      </c>
      <c r="AX217" s="11" t="s">
        <v>83</v>
      </c>
      <c r="AY217" s="241" t="s">
        <v>135</v>
      </c>
    </row>
    <row r="218" s="1" customFormat="1" ht="25.5" customHeight="1">
      <c r="B218" s="43"/>
      <c r="C218" s="242" t="s">
        <v>524</v>
      </c>
      <c r="D218" s="242" t="s">
        <v>234</v>
      </c>
      <c r="E218" s="243" t="s">
        <v>525</v>
      </c>
      <c r="F218" s="244" t="s">
        <v>526</v>
      </c>
      <c r="G218" s="245" t="s">
        <v>171</v>
      </c>
      <c r="H218" s="246">
        <v>27.699999999999999</v>
      </c>
      <c r="I218" s="247"/>
      <c r="J218" s="248">
        <f>ROUND(I218*H218,2)</f>
        <v>0</v>
      </c>
      <c r="K218" s="244" t="s">
        <v>141</v>
      </c>
      <c r="L218" s="249"/>
      <c r="M218" s="250" t="s">
        <v>21</v>
      </c>
      <c r="N218" s="251" t="s">
        <v>46</v>
      </c>
      <c r="O218" s="44"/>
      <c r="P218" s="227">
        <f>O218*H218</f>
        <v>0</v>
      </c>
      <c r="Q218" s="227">
        <v>0.20000000000000001</v>
      </c>
      <c r="R218" s="227">
        <f>Q218*H218</f>
        <v>5.54</v>
      </c>
      <c r="S218" s="227">
        <v>0</v>
      </c>
      <c r="T218" s="228">
        <f>S218*H218</f>
        <v>0</v>
      </c>
      <c r="AR218" s="21" t="s">
        <v>237</v>
      </c>
      <c r="AT218" s="21" t="s">
        <v>234</v>
      </c>
      <c r="AU218" s="21" t="s">
        <v>85</v>
      </c>
      <c r="AY218" s="21" t="s">
        <v>135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83</v>
      </c>
      <c r="BK218" s="229">
        <f>ROUND(I218*H218,2)</f>
        <v>0</v>
      </c>
      <c r="BL218" s="21" t="s">
        <v>142</v>
      </c>
      <c r="BM218" s="21" t="s">
        <v>527</v>
      </c>
    </row>
    <row r="219" s="11" customFormat="1">
      <c r="B219" s="230"/>
      <c r="C219" s="231"/>
      <c r="D219" s="232" t="s">
        <v>162</v>
      </c>
      <c r="E219" s="233" t="s">
        <v>21</v>
      </c>
      <c r="F219" s="234" t="s">
        <v>528</v>
      </c>
      <c r="G219" s="231"/>
      <c r="H219" s="235">
        <v>27.699999999999999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162</v>
      </c>
      <c r="AU219" s="241" t="s">
        <v>85</v>
      </c>
      <c r="AV219" s="11" t="s">
        <v>85</v>
      </c>
      <c r="AW219" s="11" t="s">
        <v>39</v>
      </c>
      <c r="AX219" s="11" t="s">
        <v>83</v>
      </c>
      <c r="AY219" s="241" t="s">
        <v>135</v>
      </c>
    </row>
    <row r="220" s="1" customFormat="1" ht="25.5" customHeight="1">
      <c r="B220" s="43"/>
      <c r="C220" s="242" t="s">
        <v>529</v>
      </c>
      <c r="D220" s="242" t="s">
        <v>234</v>
      </c>
      <c r="E220" s="243" t="s">
        <v>530</v>
      </c>
      <c r="F220" s="244" t="s">
        <v>531</v>
      </c>
      <c r="G220" s="245" t="s">
        <v>171</v>
      </c>
      <c r="H220" s="246">
        <v>3.0499999999999998</v>
      </c>
      <c r="I220" s="247"/>
      <c r="J220" s="248">
        <f>ROUND(I220*H220,2)</f>
        <v>0</v>
      </c>
      <c r="K220" s="244" t="s">
        <v>141</v>
      </c>
      <c r="L220" s="249"/>
      <c r="M220" s="250" t="s">
        <v>21</v>
      </c>
      <c r="N220" s="251" t="s">
        <v>46</v>
      </c>
      <c r="O220" s="44"/>
      <c r="P220" s="227">
        <f>O220*H220</f>
        <v>0</v>
      </c>
      <c r="Q220" s="227">
        <v>0.20000000000000001</v>
      </c>
      <c r="R220" s="227">
        <f>Q220*H220</f>
        <v>0.60999999999999999</v>
      </c>
      <c r="S220" s="227">
        <v>0</v>
      </c>
      <c r="T220" s="228">
        <f>S220*H220</f>
        <v>0</v>
      </c>
      <c r="AR220" s="21" t="s">
        <v>237</v>
      </c>
      <c r="AT220" s="21" t="s">
        <v>234</v>
      </c>
      <c r="AU220" s="21" t="s">
        <v>85</v>
      </c>
      <c r="AY220" s="21" t="s">
        <v>135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1" t="s">
        <v>83</v>
      </c>
      <c r="BK220" s="229">
        <f>ROUND(I220*H220,2)</f>
        <v>0</v>
      </c>
      <c r="BL220" s="21" t="s">
        <v>142</v>
      </c>
      <c r="BM220" s="21" t="s">
        <v>532</v>
      </c>
    </row>
    <row r="221" s="1" customFormat="1" ht="25.5" customHeight="1">
      <c r="B221" s="43"/>
      <c r="C221" s="218" t="s">
        <v>533</v>
      </c>
      <c r="D221" s="218" t="s">
        <v>137</v>
      </c>
      <c r="E221" s="219" t="s">
        <v>534</v>
      </c>
      <c r="F221" s="220" t="s">
        <v>535</v>
      </c>
      <c r="G221" s="221" t="s">
        <v>181</v>
      </c>
      <c r="H221" s="222">
        <v>120.25</v>
      </c>
      <c r="I221" s="223"/>
      <c r="J221" s="224">
        <f>ROUND(I221*H221,2)</f>
        <v>0</v>
      </c>
      <c r="K221" s="220" t="s">
        <v>141</v>
      </c>
      <c r="L221" s="69"/>
      <c r="M221" s="225" t="s">
        <v>21</v>
      </c>
      <c r="N221" s="226" t="s">
        <v>46</v>
      </c>
      <c r="O221" s="44"/>
      <c r="P221" s="227">
        <f>O221*H221</f>
        <v>0</v>
      </c>
      <c r="Q221" s="227">
        <v>2.2563399999999998</v>
      </c>
      <c r="R221" s="227">
        <f>Q221*H221</f>
        <v>271.32488499999999</v>
      </c>
      <c r="S221" s="227">
        <v>0</v>
      </c>
      <c r="T221" s="228">
        <f>S221*H221</f>
        <v>0</v>
      </c>
      <c r="AR221" s="21" t="s">
        <v>142</v>
      </c>
      <c r="AT221" s="21" t="s">
        <v>137</v>
      </c>
      <c r="AU221" s="21" t="s">
        <v>85</v>
      </c>
      <c r="AY221" s="21" t="s">
        <v>135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1" t="s">
        <v>83</v>
      </c>
      <c r="BK221" s="229">
        <f>ROUND(I221*H221,2)</f>
        <v>0</v>
      </c>
      <c r="BL221" s="21" t="s">
        <v>142</v>
      </c>
      <c r="BM221" s="21" t="s">
        <v>536</v>
      </c>
    </row>
    <row r="222" s="10" customFormat="1" ht="29.88" customHeight="1">
      <c r="B222" s="202"/>
      <c r="C222" s="203"/>
      <c r="D222" s="204" t="s">
        <v>74</v>
      </c>
      <c r="E222" s="216" t="s">
        <v>537</v>
      </c>
      <c r="F222" s="216" t="s">
        <v>538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SUM(P223:P252)</f>
        <v>0</v>
      </c>
      <c r="Q222" s="210"/>
      <c r="R222" s="211">
        <f>SUM(R223:R252)</f>
        <v>2.3568599999999997</v>
      </c>
      <c r="S222" s="210"/>
      <c r="T222" s="212">
        <f>SUM(T223:T252)</f>
        <v>0.84199999999999997</v>
      </c>
      <c r="AR222" s="213" t="s">
        <v>83</v>
      </c>
      <c r="AT222" s="214" t="s">
        <v>74</v>
      </c>
      <c r="AU222" s="214" t="s">
        <v>83</v>
      </c>
      <c r="AY222" s="213" t="s">
        <v>135</v>
      </c>
      <c r="BK222" s="215">
        <f>SUM(BK223:BK252)</f>
        <v>0</v>
      </c>
    </row>
    <row r="223" s="1" customFormat="1" ht="16.5" customHeight="1">
      <c r="B223" s="43"/>
      <c r="C223" s="218" t="s">
        <v>539</v>
      </c>
      <c r="D223" s="218" t="s">
        <v>137</v>
      </c>
      <c r="E223" s="219" t="s">
        <v>540</v>
      </c>
      <c r="F223" s="220" t="s">
        <v>541</v>
      </c>
      <c r="G223" s="221" t="s">
        <v>171</v>
      </c>
      <c r="H223" s="222">
        <v>1297</v>
      </c>
      <c r="I223" s="223"/>
      <c r="J223" s="224">
        <f>ROUND(I223*H223,2)</f>
        <v>0</v>
      </c>
      <c r="K223" s="220" t="s">
        <v>141</v>
      </c>
      <c r="L223" s="69"/>
      <c r="M223" s="225" t="s">
        <v>21</v>
      </c>
      <c r="N223" s="226" t="s">
        <v>46</v>
      </c>
      <c r="O223" s="44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1" t="s">
        <v>142</v>
      </c>
      <c r="AT223" s="21" t="s">
        <v>137</v>
      </c>
      <c r="AU223" s="21" t="s">
        <v>85</v>
      </c>
      <c r="AY223" s="21" t="s">
        <v>135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1" t="s">
        <v>83</v>
      </c>
      <c r="BK223" s="229">
        <f>ROUND(I223*H223,2)</f>
        <v>0</v>
      </c>
      <c r="BL223" s="21" t="s">
        <v>142</v>
      </c>
      <c r="BM223" s="21" t="s">
        <v>542</v>
      </c>
    </row>
    <row r="224" s="11" customFormat="1">
      <c r="B224" s="230"/>
      <c r="C224" s="231"/>
      <c r="D224" s="232" t="s">
        <v>162</v>
      </c>
      <c r="E224" s="233" t="s">
        <v>21</v>
      </c>
      <c r="F224" s="234" t="s">
        <v>543</v>
      </c>
      <c r="G224" s="231"/>
      <c r="H224" s="235">
        <v>1297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162</v>
      </c>
      <c r="AU224" s="241" t="s">
        <v>85</v>
      </c>
      <c r="AV224" s="11" t="s">
        <v>85</v>
      </c>
      <c r="AW224" s="11" t="s">
        <v>39</v>
      </c>
      <c r="AX224" s="11" t="s">
        <v>83</v>
      </c>
      <c r="AY224" s="241" t="s">
        <v>135</v>
      </c>
    </row>
    <row r="225" s="1" customFormat="1" ht="25.5" customHeight="1">
      <c r="B225" s="43"/>
      <c r="C225" s="218" t="s">
        <v>544</v>
      </c>
      <c r="D225" s="218" t="s">
        <v>137</v>
      </c>
      <c r="E225" s="219" t="s">
        <v>545</v>
      </c>
      <c r="F225" s="220" t="s">
        <v>546</v>
      </c>
      <c r="G225" s="221" t="s">
        <v>171</v>
      </c>
      <c r="H225" s="222">
        <v>380</v>
      </c>
      <c r="I225" s="223"/>
      <c r="J225" s="224">
        <f>ROUND(I225*H225,2)</f>
        <v>0</v>
      </c>
      <c r="K225" s="220" t="s">
        <v>141</v>
      </c>
      <c r="L225" s="69"/>
      <c r="M225" s="225" t="s">
        <v>21</v>
      </c>
      <c r="N225" s="226" t="s">
        <v>46</v>
      </c>
      <c r="O225" s="44"/>
      <c r="P225" s="227">
        <f>O225*H225</f>
        <v>0</v>
      </c>
      <c r="Q225" s="227">
        <v>8.0000000000000007E-05</v>
      </c>
      <c r="R225" s="227">
        <f>Q225*H225</f>
        <v>0.030400000000000003</v>
      </c>
      <c r="S225" s="227">
        <v>0</v>
      </c>
      <c r="T225" s="228">
        <f>S225*H225</f>
        <v>0</v>
      </c>
      <c r="AR225" s="21" t="s">
        <v>142</v>
      </c>
      <c r="AT225" s="21" t="s">
        <v>137</v>
      </c>
      <c r="AU225" s="21" t="s">
        <v>85</v>
      </c>
      <c r="AY225" s="21" t="s">
        <v>135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83</v>
      </c>
      <c r="BK225" s="229">
        <f>ROUND(I225*H225,2)</f>
        <v>0</v>
      </c>
      <c r="BL225" s="21" t="s">
        <v>142</v>
      </c>
      <c r="BM225" s="21" t="s">
        <v>547</v>
      </c>
    </row>
    <row r="226" s="1" customFormat="1" ht="25.5" customHeight="1">
      <c r="B226" s="43"/>
      <c r="C226" s="218" t="s">
        <v>548</v>
      </c>
      <c r="D226" s="218" t="s">
        <v>137</v>
      </c>
      <c r="E226" s="219" t="s">
        <v>549</v>
      </c>
      <c r="F226" s="220" t="s">
        <v>550</v>
      </c>
      <c r="G226" s="221" t="s">
        <v>171</v>
      </c>
      <c r="H226" s="222">
        <v>380</v>
      </c>
      <c r="I226" s="223"/>
      <c r="J226" s="224">
        <f>ROUND(I226*H226,2)</f>
        <v>0</v>
      </c>
      <c r="K226" s="220" t="s">
        <v>141</v>
      </c>
      <c r="L226" s="69"/>
      <c r="M226" s="225" t="s">
        <v>21</v>
      </c>
      <c r="N226" s="226" t="s">
        <v>46</v>
      </c>
      <c r="O226" s="44"/>
      <c r="P226" s="227">
        <f>O226*H226</f>
        <v>0</v>
      </c>
      <c r="Q226" s="227">
        <v>0.00033</v>
      </c>
      <c r="R226" s="227">
        <f>Q226*H226</f>
        <v>0.12540000000000001</v>
      </c>
      <c r="S226" s="227">
        <v>0</v>
      </c>
      <c r="T226" s="228">
        <f>S226*H226</f>
        <v>0</v>
      </c>
      <c r="AR226" s="21" t="s">
        <v>142</v>
      </c>
      <c r="AT226" s="21" t="s">
        <v>137</v>
      </c>
      <c r="AU226" s="21" t="s">
        <v>85</v>
      </c>
      <c r="AY226" s="21" t="s">
        <v>135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1" t="s">
        <v>83</v>
      </c>
      <c r="BK226" s="229">
        <f>ROUND(I226*H226,2)</f>
        <v>0</v>
      </c>
      <c r="BL226" s="21" t="s">
        <v>142</v>
      </c>
      <c r="BM226" s="21" t="s">
        <v>551</v>
      </c>
    </row>
    <row r="227" s="1" customFormat="1" ht="25.5" customHeight="1">
      <c r="B227" s="43"/>
      <c r="C227" s="218" t="s">
        <v>552</v>
      </c>
      <c r="D227" s="218" t="s">
        <v>137</v>
      </c>
      <c r="E227" s="219" t="s">
        <v>553</v>
      </c>
      <c r="F227" s="220" t="s">
        <v>554</v>
      </c>
      <c r="G227" s="221" t="s">
        <v>171</v>
      </c>
      <c r="H227" s="222">
        <v>290</v>
      </c>
      <c r="I227" s="223"/>
      <c r="J227" s="224">
        <f>ROUND(I227*H227,2)</f>
        <v>0</v>
      </c>
      <c r="K227" s="220" t="s">
        <v>141</v>
      </c>
      <c r="L227" s="69"/>
      <c r="M227" s="225" t="s">
        <v>21</v>
      </c>
      <c r="N227" s="226" t="s">
        <v>46</v>
      </c>
      <c r="O227" s="44"/>
      <c r="P227" s="227">
        <f>O227*H227</f>
        <v>0</v>
      </c>
      <c r="Q227" s="227">
        <v>0.00014999999999999999</v>
      </c>
      <c r="R227" s="227">
        <f>Q227*H227</f>
        <v>0.043499999999999997</v>
      </c>
      <c r="S227" s="227">
        <v>0</v>
      </c>
      <c r="T227" s="228">
        <f>S227*H227</f>
        <v>0</v>
      </c>
      <c r="AR227" s="21" t="s">
        <v>142</v>
      </c>
      <c r="AT227" s="21" t="s">
        <v>137</v>
      </c>
      <c r="AU227" s="21" t="s">
        <v>85</v>
      </c>
      <c r="AY227" s="21" t="s">
        <v>135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1" t="s">
        <v>83</v>
      </c>
      <c r="BK227" s="229">
        <f>ROUND(I227*H227,2)</f>
        <v>0</v>
      </c>
      <c r="BL227" s="21" t="s">
        <v>142</v>
      </c>
      <c r="BM227" s="21" t="s">
        <v>555</v>
      </c>
    </row>
    <row r="228" s="1" customFormat="1" ht="25.5" customHeight="1">
      <c r="B228" s="43"/>
      <c r="C228" s="218" t="s">
        <v>556</v>
      </c>
      <c r="D228" s="218" t="s">
        <v>137</v>
      </c>
      <c r="E228" s="219" t="s">
        <v>557</v>
      </c>
      <c r="F228" s="220" t="s">
        <v>558</v>
      </c>
      <c r="G228" s="221" t="s">
        <v>171</v>
      </c>
      <c r="H228" s="222">
        <v>290</v>
      </c>
      <c r="I228" s="223"/>
      <c r="J228" s="224">
        <f>ROUND(I228*H228,2)</f>
        <v>0</v>
      </c>
      <c r="K228" s="220" t="s">
        <v>141</v>
      </c>
      <c r="L228" s="69"/>
      <c r="M228" s="225" t="s">
        <v>21</v>
      </c>
      <c r="N228" s="226" t="s">
        <v>46</v>
      </c>
      <c r="O228" s="44"/>
      <c r="P228" s="227">
        <f>O228*H228</f>
        <v>0</v>
      </c>
      <c r="Q228" s="227">
        <v>0.00064999999999999997</v>
      </c>
      <c r="R228" s="227">
        <f>Q228*H228</f>
        <v>0.1885</v>
      </c>
      <c r="S228" s="227">
        <v>0</v>
      </c>
      <c r="T228" s="228">
        <f>S228*H228</f>
        <v>0</v>
      </c>
      <c r="AR228" s="21" t="s">
        <v>142</v>
      </c>
      <c r="AT228" s="21" t="s">
        <v>137</v>
      </c>
      <c r="AU228" s="21" t="s">
        <v>85</v>
      </c>
      <c r="AY228" s="21" t="s">
        <v>135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1" t="s">
        <v>83</v>
      </c>
      <c r="BK228" s="229">
        <f>ROUND(I228*H228,2)</f>
        <v>0</v>
      </c>
      <c r="BL228" s="21" t="s">
        <v>142</v>
      </c>
      <c r="BM228" s="21" t="s">
        <v>559</v>
      </c>
    </row>
    <row r="229" s="1" customFormat="1" ht="25.5" customHeight="1">
      <c r="B229" s="43"/>
      <c r="C229" s="218" t="s">
        <v>560</v>
      </c>
      <c r="D229" s="218" t="s">
        <v>137</v>
      </c>
      <c r="E229" s="219" t="s">
        <v>561</v>
      </c>
      <c r="F229" s="220" t="s">
        <v>562</v>
      </c>
      <c r="G229" s="221" t="s">
        <v>171</v>
      </c>
      <c r="H229" s="222">
        <v>307</v>
      </c>
      <c r="I229" s="223"/>
      <c r="J229" s="224">
        <f>ROUND(I229*H229,2)</f>
        <v>0</v>
      </c>
      <c r="K229" s="220" t="s">
        <v>141</v>
      </c>
      <c r="L229" s="69"/>
      <c r="M229" s="225" t="s">
        <v>21</v>
      </c>
      <c r="N229" s="226" t="s">
        <v>46</v>
      </c>
      <c r="O229" s="44"/>
      <c r="P229" s="227">
        <f>O229*H229</f>
        <v>0</v>
      </c>
      <c r="Q229" s="227">
        <v>8.0000000000000007E-05</v>
      </c>
      <c r="R229" s="227">
        <f>Q229*H229</f>
        <v>0.024560000000000002</v>
      </c>
      <c r="S229" s="227">
        <v>0</v>
      </c>
      <c r="T229" s="228">
        <f>S229*H229</f>
        <v>0</v>
      </c>
      <c r="AR229" s="21" t="s">
        <v>142</v>
      </c>
      <c r="AT229" s="21" t="s">
        <v>137</v>
      </c>
      <c r="AU229" s="21" t="s">
        <v>85</v>
      </c>
      <c r="AY229" s="21" t="s">
        <v>135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83</v>
      </c>
      <c r="BK229" s="229">
        <f>ROUND(I229*H229,2)</f>
        <v>0</v>
      </c>
      <c r="BL229" s="21" t="s">
        <v>142</v>
      </c>
      <c r="BM229" s="21" t="s">
        <v>563</v>
      </c>
    </row>
    <row r="230" s="1" customFormat="1" ht="25.5" customHeight="1">
      <c r="B230" s="43"/>
      <c r="C230" s="218" t="s">
        <v>564</v>
      </c>
      <c r="D230" s="218" t="s">
        <v>137</v>
      </c>
      <c r="E230" s="219" t="s">
        <v>565</v>
      </c>
      <c r="F230" s="220" t="s">
        <v>566</v>
      </c>
      <c r="G230" s="221" t="s">
        <v>171</v>
      </c>
      <c r="H230" s="222">
        <v>307</v>
      </c>
      <c r="I230" s="223"/>
      <c r="J230" s="224">
        <f>ROUND(I230*H230,2)</f>
        <v>0</v>
      </c>
      <c r="K230" s="220" t="s">
        <v>141</v>
      </c>
      <c r="L230" s="69"/>
      <c r="M230" s="225" t="s">
        <v>21</v>
      </c>
      <c r="N230" s="226" t="s">
        <v>46</v>
      </c>
      <c r="O230" s="44"/>
      <c r="P230" s="227">
        <f>O230*H230</f>
        <v>0</v>
      </c>
      <c r="Q230" s="227">
        <v>0.00033</v>
      </c>
      <c r="R230" s="227">
        <f>Q230*H230</f>
        <v>0.10131</v>
      </c>
      <c r="S230" s="227">
        <v>0</v>
      </c>
      <c r="T230" s="228">
        <f>S230*H230</f>
        <v>0</v>
      </c>
      <c r="AR230" s="21" t="s">
        <v>142</v>
      </c>
      <c r="AT230" s="21" t="s">
        <v>137</v>
      </c>
      <c r="AU230" s="21" t="s">
        <v>85</v>
      </c>
      <c r="AY230" s="21" t="s">
        <v>135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1" t="s">
        <v>83</v>
      </c>
      <c r="BK230" s="229">
        <f>ROUND(I230*H230,2)</f>
        <v>0</v>
      </c>
      <c r="BL230" s="21" t="s">
        <v>142</v>
      </c>
      <c r="BM230" s="21" t="s">
        <v>567</v>
      </c>
    </row>
    <row r="231" s="1" customFormat="1" ht="25.5" customHeight="1">
      <c r="B231" s="43"/>
      <c r="C231" s="218" t="s">
        <v>568</v>
      </c>
      <c r="D231" s="218" t="s">
        <v>137</v>
      </c>
      <c r="E231" s="219" t="s">
        <v>569</v>
      </c>
      <c r="F231" s="220" t="s">
        <v>570</v>
      </c>
      <c r="G231" s="221" t="s">
        <v>171</v>
      </c>
      <c r="H231" s="222">
        <v>320</v>
      </c>
      <c r="I231" s="223"/>
      <c r="J231" s="224">
        <f>ROUND(I231*H231,2)</f>
        <v>0</v>
      </c>
      <c r="K231" s="220" t="s">
        <v>21</v>
      </c>
      <c r="L231" s="69"/>
      <c r="M231" s="225" t="s">
        <v>21</v>
      </c>
      <c r="N231" s="226" t="s">
        <v>46</v>
      </c>
      <c r="O231" s="44"/>
      <c r="P231" s="227">
        <f>O231*H231</f>
        <v>0</v>
      </c>
      <c r="Q231" s="227">
        <v>8.0000000000000007E-05</v>
      </c>
      <c r="R231" s="227">
        <f>Q231*H231</f>
        <v>0.025600000000000001</v>
      </c>
      <c r="S231" s="227">
        <v>0</v>
      </c>
      <c r="T231" s="228">
        <f>S231*H231</f>
        <v>0</v>
      </c>
      <c r="AR231" s="21" t="s">
        <v>142</v>
      </c>
      <c r="AT231" s="21" t="s">
        <v>137</v>
      </c>
      <c r="AU231" s="21" t="s">
        <v>85</v>
      </c>
      <c r="AY231" s="21" t="s">
        <v>135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1" t="s">
        <v>83</v>
      </c>
      <c r="BK231" s="229">
        <f>ROUND(I231*H231,2)</f>
        <v>0</v>
      </c>
      <c r="BL231" s="21" t="s">
        <v>142</v>
      </c>
      <c r="BM231" s="21" t="s">
        <v>571</v>
      </c>
    </row>
    <row r="232" s="1" customFormat="1" ht="25.5" customHeight="1">
      <c r="B232" s="43"/>
      <c r="C232" s="218" t="s">
        <v>572</v>
      </c>
      <c r="D232" s="218" t="s">
        <v>137</v>
      </c>
      <c r="E232" s="219" t="s">
        <v>573</v>
      </c>
      <c r="F232" s="220" t="s">
        <v>574</v>
      </c>
      <c r="G232" s="221" t="s">
        <v>171</v>
      </c>
      <c r="H232" s="222">
        <v>320</v>
      </c>
      <c r="I232" s="223"/>
      <c r="J232" s="224">
        <f>ROUND(I232*H232,2)</f>
        <v>0</v>
      </c>
      <c r="K232" s="220" t="s">
        <v>21</v>
      </c>
      <c r="L232" s="69"/>
      <c r="M232" s="225" t="s">
        <v>21</v>
      </c>
      <c r="N232" s="226" t="s">
        <v>46</v>
      </c>
      <c r="O232" s="44"/>
      <c r="P232" s="227">
        <f>O232*H232</f>
        <v>0</v>
      </c>
      <c r="Q232" s="227">
        <v>0.00033</v>
      </c>
      <c r="R232" s="227">
        <f>Q232*H232</f>
        <v>0.1056</v>
      </c>
      <c r="S232" s="227">
        <v>0</v>
      </c>
      <c r="T232" s="228">
        <f>S232*H232</f>
        <v>0</v>
      </c>
      <c r="AR232" s="21" t="s">
        <v>142</v>
      </c>
      <c r="AT232" s="21" t="s">
        <v>137</v>
      </c>
      <c r="AU232" s="21" t="s">
        <v>85</v>
      </c>
      <c r="AY232" s="21" t="s">
        <v>135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1" t="s">
        <v>83</v>
      </c>
      <c r="BK232" s="229">
        <f>ROUND(I232*H232,2)</f>
        <v>0</v>
      </c>
      <c r="BL232" s="21" t="s">
        <v>142</v>
      </c>
      <c r="BM232" s="21" t="s">
        <v>575</v>
      </c>
    </row>
    <row r="233" s="1" customFormat="1" ht="16.5" customHeight="1">
      <c r="B233" s="43"/>
      <c r="C233" s="218" t="s">
        <v>576</v>
      </c>
      <c r="D233" s="218" t="s">
        <v>137</v>
      </c>
      <c r="E233" s="219" t="s">
        <v>577</v>
      </c>
      <c r="F233" s="220" t="s">
        <v>578</v>
      </c>
      <c r="G233" s="221" t="s">
        <v>171</v>
      </c>
      <c r="H233" s="222">
        <v>36</v>
      </c>
      <c r="I233" s="223"/>
      <c r="J233" s="224">
        <f>ROUND(I233*H233,2)</f>
        <v>0</v>
      </c>
      <c r="K233" s="220" t="s">
        <v>141</v>
      </c>
      <c r="L233" s="69"/>
      <c r="M233" s="225" t="s">
        <v>21</v>
      </c>
      <c r="N233" s="226" t="s">
        <v>46</v>
      </c>
      <c r="O233" s="44"/>
      <c r="P233" s="227">
        <f>O233*H233</f>
        <v>0</v>
      </c>
      <c r="Q233" s="227">
        <v>0.00013999999999999999</v>
      </c>
      <c r="R233" s="227">
        <f>Q233*H233</f>
        <v>0.0050399999999999993</v>
      </c>
      <c r="S233" s="227">
        <v>0</v>
      </c>
      <c r="T233" s="228">
        <f>S233*H233</f>
        <v>0</v>
      </c>
      <c r="AR233" s="21" t="s">
        <v>142</v>
      </c>
      <c r="AT233" s="21" t="s">
        <v>137</v>
      </c>
      <c r="AU233" s="21" t="s">
        <v>85</v>
      </c>
      <c r="AY233" s="21" t="s">
        <v>135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1" t="s">
        <v>83</v>
      </c>
      <c r="BK233" s="229">
        <f>ROUND(I233*H233,2)</f>
        <v>0</v>
      </c>
      <c r="BL233" s="21" t="s">
        <v>142</v>
      </c>
      <c r="BM233" s="21" t="s">
        <v>579</v>
      </c>
    </row>
    <row r="234" s="1" customFormat="1" ht="16.5" customHeight="1">
      <c r="B234" s="43"/>
      <c r="C234" s="218" t="s">
        <v>580</v>
      </c>
      <c r="D234" s="218" t="s">
        <v>137</v>
      </c>
      <c r="E234" s="219" t="s">
        <v>581</v>
      </c>
      <c r="F234" s="220" t="s">
        <v>582</v>
      </c>
      <c r="G234" s="221" t="s">
        <v>140</v>
      </c>
      <c r="H234" s="222">
        <v>145</v>
      </c>
      <c r="I234" s="223"/>
      <c r="J234" s="224">
        <f>ROUND(I234*H234,2)</f>
        <v>0</v>
      </c>
      <c r="K234" s="220" t="s">
        <v>141</v>
      </c>
      <c r="L234" s="69"/>
      <c r="M234" s="225" t="s">
        <v>21</v>
      </c>
      <c r="N234" s="226" t="s">
        <v>46</v>
      </c>
      <c r="O234" s="44"/>
      <c r="P234" s="227">
        <f>O234*H234</f>
        <v>0</v>
      </c>
      <c r="Q234" s="227">
        <v>1.0000000000000001E-05</v>
      </c>
      <c r="R234" s="227">
        <f>Q234*H234</f>
        <v>0.0014500000000000001</v>
      </c>
      <c r="S234" s="227">
        <v>0</v>
      </c>
      <c r="T234" s="228">
        <f>S234*H234</f>
        <v>0</v>
      </c>
      <c r="AR234" s="21" t="s">
        <v>142</v>
      </c>
      <c r="AT234" s="21" t="s">
        <v>137</v>
      </c>
      <c r="AU234" s="21" t="s">
        <v>85</v>
      </c>
      <c r="AY234" s="21" t="s">
        <v>135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1" t="s">
        <v>83</v>
      </c>
      <c r="BK234" s="229">
        <f>ROUND(I234*H234,2)</f>
        <v>0</v>
      </c>
      <c r="BL234" s="21" t="s">
        <v>142</v>
      </c>
      <c r="BM234" s="21" t="s">
        <v>583</v>
      </c>
    </row>
    <row r="235" s="11" customFormat="1">
      <c r="B235" s="230"/>
      <c r="C235" s="231"/>
      <c r="D235" s="232" t="s">
        <v>162</v>
      </c>
      <c r="E235" s="233" t="s">
        <v>21</v>
      </c>
      <c r="F235" s="234" t="s">
        <v>584</v>
      </c>
      <c r="G235" s="231"/>
      <c r="H235" s="235">
        <v>145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162</v>
      </c>
      <c r="AU235" s="241" t="s">
        <v>85</v>
      </c>
      <c r="AV235" s="11" t="s">
        <v>85</v>
      </c>
      <c r="AW235" s="11" t="s">
        <v>39</v>
      </c>
      <c r="AX235" s="11" t="s">
        <v>83</v>
      </c>
      <c r="AY235" s="241" t="s">
        <v>135</v>
      </c>
    </row>
    <row r="236" s="1" customFormat="1" ht="25.5" customHeight="1">
      <c r="B236" s="43"/>
      <c r="C236" s="218" t="s">
        <v>585</v>
      </c>
      <c r="D236" s="218" t="s">
        <v>137</v>
      </c>
      <c r="E236" s="219" t="s">
        <v>586</v>
      </c>
      <c r="F236" s="220" t="s">
        <v>587</v>
      </c>
      <c r="G236" s="221" t="s">
        <v>140</v>
      </c>
      <c r="H236" s="222">
        <v>145</v>
      </c>
      <c r="I236" s="223"/>
      <c r="J236" s="224">
        <f>ROUND(I236*H236,2)</f>
        <v>0</v>
      </c>
      <c r="K236" s="220" t="s">
        <v>141</v>
      </c>
      <c r="L236" s="69"/>
      <c r="M236" s="225" t="s">
        <v>21</v>
      </c>
      <c r="N236" s="226" t="s">
        <v>46</v>
      </c>
      <c r="O236" s="44"/>
      <c r="P236" s="227">
        <f>O236*H236</f>
        <v>0</v>
      </c>
      <c r="Q236" s="227">
        <v>0.00059999999999999995</v>
      </c>
      <c r="R236" s="227">
        <f>Q236*H236</f>
        <v>0.086999999999999994</v>
      </c>
      <c r="S236" s="227">
        <v>0</v>
      </c>
      <c r="T236" s="228">
        <f>S236*H236</f>
        <v>0</v>
      </c>
      <c r="AR236" s="21" t="s">
        <v>142</v>
      </c>
      <c r="AT236" s="21" t="s">
        <v>137</v>
      </c>
      <c r="AU236" s="21" t="s">
        <v>85</v>
      </c>
      <c r="AY236" s="21" t="s">
        <v>135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1" t="s">
        <v>83</v>
      </c>
      <c r="BK236" s="229">
        <f>ROUND(I236*H236,2)</f>
        <v>0</v>
      </c>
      <c r="BL236" s="21" t="s">
        <v>142</v>
      </c>
      <c r="BM236" s="21" t="s">
        <v>588</v>
      </c>
    </row>
    <row r="237" s="11" customFormat="1">
      <c r="B237" s="230"/>
      <c r="C237" s="231"/>
      <c r="D237" s="232" t="s">
        <v>162</v>
      </c>
      <c r="E237" s="233" t="s">
        <v>21</v>
      </c>
      <c r="F237" s="234" t="s">
        <v>584</v>
      </c>
      <c r="G237" s="231"/>
      <c r="H237" s="235">
        <v>145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162</v>
      </c>
      <c r="AU237" s="241" t="s">
        <v>85</v>
      </c>
      <c r="AV237" s="11" t="s">
        <v>85</v>
      </c>
      <c r="AW237" s="11" t="s">
        <v>39</v>
      </c>
      <c r="AX237" s="11" t="s">
        <v>83</v>
      </c>
      <c r="AY237" s="241" t="s">
        <v>135</v>
      </c>
    </row>
    <row r="238" s="1" customFormat="1" ht="25.5" customHeight="1">
      <c r="B238" s="43"/>
      <c r="C238" s="218" t="s">
        <v>589</v>
      </c>
      <c r="D238" s="218" t="s">
        <v>137</v>
      </c>
      <c r="E238" s="219" t="s">
        <v>590</v>
      </c>
      <c r="F238" s="220" t="s">
        <v>591</v>
      </c>
      <c r="G238" s="221" t="s">
        <v>140</v>
      </c>
      <c r="H238" s="222">
        <v>145</v>
      </c>
      <c r="I238" s="223"/>
      <c r="J238" s="224">
        <f>ROUND(I238*H238,2)</f>
        <v>0</v>
      </c>
      <c r="K238" s="220" t="s">
        <v>141</v>
      </c>
      <c r="L238" s="69"/>
      <c r="M238" s="225" t="s">
        <v>21</v>
      </c>
      <c r="N238" s="226" t="s">
        <v>46</v>
      </c>
      <c r="O238" s="44"/>
      <c r="P238" s="227">
        <f>O238*H238</f>
        <v>0</v>
      </c>
      <c r="Q238" s="227">
        <v>0.0025999999999999999</v>
      </c>
      <c r="R238" s="227">
        <f>Q238*H238</f>
        <v>0.377</v>
      </c>
      <c r="S238" s="227">
        <v>0</v>
      </c>
      <c r="T238" s="228">
        <f>S238*H238</f>
        <v>0</v>
      </c>
      <c r="AR238" s="21" t="s">
        <v>142</v>
      </c>
      <c r="AT238" s="21" t="s">
        <v>137</v>
      </c>
      <c r="AU238" s="21" t="s">
        <v>85</v>
      </c>
      <c r="AY238" s="21" t="s">
        <v>135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1" t="s">
        <v>83</v>
      </c>
      <c r="BK238" s="229">
        <f>ROUND(I238*H238,2)</f>
        <v>0</v>
      </c>
      <c r="BL238" s="21" t="s">
        <v>142</v>
      </c>
      <c r="BM238" s="21" t="s">
        <v>592</v>
      </c>
    </row>
    <row r="239" s="11" customFormat="1">
      <c r="B239" s="230"/>
      <c r="C239" s="231"/>
      <c r="D239" s="232" t="s">
        <v>162</v>
      </c>
      <c r="E239" s="233" t="s">
        <v>21</v>
      </c>
      <c r="F239" s="234" t="s">
        <v>584</v>
      </c>
      <c r="G239" s="231"/>
      <c r="H239" s="235">
        <v>145</v>
      </c>
      <c r="I239" s="236"/>
      <c r="J239" s="231"/>
      <c r="K239" s="231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162</v>
      </c>
      <c r="AU239" s="241" t="s">
        <v>85</v>
      </c>
      <c r="AV239" s="11" t="s">
        <v>85</v>
      </c>
      <c r="AW239" s="11" t="s">
        <v>39</v>
      </c>
      <c r="AX239" s="11" t="s">
        <v>83</v>
      </c>
      <c r="AY239" s="241" t="s">
        <v>135</v>
      </c>
    </row>
    <row r="240" s="1" customFormat="1" ht="25.5" customHeight="1">
      <c r="B240" s="43"/>
      <c r="C240" s="218" t="s">
        <v>593</v>
      </c>
      <c r="D240" s="218" t="s">
        <v>137</v>
      </c>
      <c r="E240" s="219" t="s">
        <v>594</v>
      </c>
      <c r="F240" s="220" t="s">
        <v>595</v>
      </c>
      <c r="G240" s="221" t="s">
        <v>218</v>
      </c>
      <c r="H240" s="222">
        <v>1</v>
      </c>
      <c r="I240" s="223"/>
      <c r="J240" s="224">
        <f>ROUND(I240*H240,2)</f>
        <v>0</v>
      </c>
      <c r="K240" s="220" t="s">
        <v>141</v>
      </c>
      <c r="L240" s="69"/>
      <c r="M240" s="225" t="s">
        <v>21</v>
      </c>
      <c r="N240" s="226" t="s">
        <v>46</v>
      </c>
      <c r="O240" s="44"/>
      <c r="P240" s="227">
        <f>O240*H240</f>
        <v>0</v>
      </c>
      <c r="Q240" s="227">
        <v>0</v>
      </c>
      <c r="R240" s="227">
        <f>Q240*H240</f>
        <v>0</v>
      </c>
      <c r="S240" s="227">
        <v>0.082000000000000003</v>
      </c>
      <c r="T240" s="228">
        <f>S240*H240</f>
        <v>0.082000000000000003</v>
      </c>
      <c r="AR240" s="21" t="s">
        <v>142</v>
      </c>
      <c r="AT240" s="21" t="s">
        <v>137</v>
      </c>
      <c r="AU240" s="21" t="s">
        <v>85</v>
      </c>
      <c r="AY240" s="21" t="s">
        <v>135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21" t="s">
        <v>83</v>
      </c>
      <c r="BK240" s="229">
        <f>ROUND(I240*H240,2)</f>
        <v>0</v>
      </c>
      <c r="BL240" s="21" t="s">
        <v>142</v>
      </c>
      <c r="BM240" s="21" t="s">
        <v>596</v>
      </c>
    </row>
    <row r="241" s="1" customFormat="1" ht="16.5" customHeight="1">
      <c r="B241" s="43"/>
      <c r="C241" s="218" t="s">
        <v>597</v>
      </c>
      <c r="D241" s="218" t="s">
        <v>137</v>
      </c>
      <c r="E241" s="219" t="s">
        <v>598</v>
      </c>
      <c r="F241" s="220" t="s">
        <v>599</v>
      </c>
      <c r="G241" s="221" t="s">
        <v>218</v>
      </c>
      <c r="H241" s="222">
        <v>4</v>
      </c>
      <c r="I241" s="223"/>
      <c r="J241" s="224">
        <f>ROUND(I241*H241,2)</f>
        <v>0</v>
      </c>
      <c r="K241" s="220" t="s">
        <v>141</v>
      </c>
      <c r="L241" s="69"/>
      <c r="M241" s="225" t="s">
        <v>21</v>
      </c>
      <c r="N241" s="226" t="s">
        <v>46</v>
      </c>
      <c r="O241" s="44"/>
      <c r="P241" s="227">
        <f>O241*H241</f>
        <v>0</v>
      </c>
      <c r="Q241" s="227">
        <v>0</v>
      </c>
      <c r="R241" s="227">
        <f>Q241*H241</f>
        <v>0</v>
      </c>
      <c r="S241" s="227">
        <v>0.0040000000000000001</v>
      </c>
      <c r="T241" s="228">
        <f>S241*H241</f>
        <v>0.016</v>
      </c>
      <c r="AR241" s="21" t="s">
        <v>142</v>
      </c>
      <c r="AT241" s="21" t="s">
        <v>137</v>
      </c>
      <c r="AU241" s="21" t="s">
        <v>85</v>
      </c>
      <c r="AY241" s="21" t="s">
        <v>135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1" t="s">
        <v>83</v>
      </c>
      <c r="BK241" s="229">
        <f>ROUND(I241*H241,2)</f>
        <v>0</v>
      </c>
      <c r="BL241" s="21" t="s">
        <v>142</v>
      </c>
      <c r="BM241" s="21" t="s">
        <v>600</v>
      </c>
    </row>
    <row r="242" s="1" customFormat="1" ht="25.5" customHeight="1">
      <c r="B242" s="43"/>
      <c r="C242" s="218" t="s">
        <v>601</v>
      </c>
      <c r="D242" s="218" t="s">
        <v>137</v>
      </c>
      <c r="E242" s="219" t="s">
        <v>602</v>
      </c>
      <c r="F242" s="220" t="s">
        <v>603</v>
      </c>
      <c r="G242" s="221" t="s">
        <v>218</v>
      </c>
      <c r="H242" s="222">
        <v>8</v>
      </c>
      <c r="I242" s="223"/>
      <c r="J242" s="224">
        <f>ROUND(I242*H242,2)</f>
        <v>0</v>
      </c>
      <c r="K242" s="220" t="s">
        <v>21</v>
      </c>
      <c r="L242" s="69"/>
      <c r="M242" s="225" t="s">
        <v>21</v>
      </c>
      <c r="N242" s="226" t="s">
        <v>46</v>
      </c>
      <c r="O242" s="44"/>
      <c r="P242" s="227">
        <f>O242*H242</f>
        <v>0</v>
      </c>
      <c r="Q242" s="227">
        <v>0</v>
      </c>
      <c r="R242" s="227">
        <f>Q242*H242</f>
        <v>0</v>
      </c>
      <c r="S242" s="227">
        <v>0.082000000000000003</v>
      </c>
      <c r="T242" s="228">
        <f>S242*H242</f>
        <v>0.65600000000000003</v>
      </c>
      <c r="AR242" s="21" t="s">
        <v>142</v>
      </c>
      <c r="AT242" s="21" t="s">
        <v>137</v>
      </c>
      <c r="AU242" s="21" t="s">
        <v>85</v>
      </c>
      <c r="AY242" s="21" t="s">
        <v>135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1" t="s">
        <v>83</v>
      </c>
      <c r="BK242" s="229">
        <f>ROUND(I242*H242,2)</f>
        <v>0</v>
      </c>
      <c r="BL242" s="21" t="s">
        <v>142</v>
      </c>
      <c r="BM242" s="21" t="s">
        <v>604</v>
      </c>
    </row>
    <row r="243" s="1" customFormat="1" ht="25.5" customHeight="1">
      <c r="B243" s="43"/>
      <c r="C243" s="218" t="s">
        <v>605</v>
      </c>
      <c r="D243" s="218" t="s">
        <v>137</v>
      </c>
      <c r="E243" s="219" t="s">
        <v>606</v>
      </c>
      <c r="F243" s="220" t="s">
        <v>607</v>
      </c>
      <c r="G243" s="221" t="s">
        <v>218</v>
      </c>
      <c r="H243" s="222">
        <v>22</v>
      </c>
      <c r="I243" s="223"/>
      <c r="J243" s="224">
        <f>ROUND(I243*H243,2)</f>
        <v>0</v>
      </c>
      <c r="K243" s="220" t="s">
        <v>21</v>
      </c>
      <c r="L243" s="69"/>
      <c r="M243" s="225" t="s">
        <v>21</v>
      </c>
      <c r="N243" s="226" t="s">
        <v>46</v>
      </c>
      <c r="O243" s="44"/>
      <c r="P243" s="227">
        <f>O243*H243</f>
        <v>0</v>
      </c>
      <c r="Q243" s="227">
        <v>0</v>
      </c>
      <c r="R243" s="227">
        <f>Q243*H243</f>
        <v>0</v>
      </c>
      <c r="S243" s="227">
        <v>0.0040000000000000001</v>
      </c>
      <c r="T243" s="228">
        <f>S243*H243</f>
        <v>0.087999999999999995</v>
      </c>
      <c r="AR243" s="21" t="s">
        <v>142</v>
      </c>
      <c r="AT243" s="21" t="s">
        <v>137</v>
      </c>
      <c r="AU243" s="21" t="s">
        <v>85</v>
      </c>
      <c r="AY243" s="21" t="s">
        <v>135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1" t="s">
        <v>83</v>
      </c>
      <c r="BK243" s="229">
        <f>ROUND(I243*H243,2)</f>
        <v>0</v>
      </c>
      <c r="BL243" s="21" t="s">
        <v>142</v>
      </c>
      <c r="BM243" s="21" t="s">
        <v>608</v>
      </c>
    </row>
    <row r="244" s="1" customFormat="1" ht="25.5" customHeight="1">
      <c r="B244" s="43"/>
      <c r="C244" s="218" t="s">
        <v>609</v>
      </c>
      <c r="D244" s="218" t="s">
        <v>137</v>
      </c>
      <c r="E244" s="219" t="s">
        <v>610</v>
      </c>
      <c r="F244" s="220" t="s">
        <v>611</v>
      </c>
      <c r="G244" s="221" t="s">
        <v>218</v>
      </c>
      <c r="H244" s="222">
        <v>10</v>
      </c>
      <c r="I244" s="223"/>
      <c r="J244" s="224">
        <f>ROUND(I244*H244,2)</f>
        <v>0</v>
      </c>
      <c r="K244" s="220" t="s">
        <v>141</v>
      </c>
      <c r="L244" s="69"/>
      <c r="M244" s="225" t="s">
        <v>21</v>
      </c>
      <c r="N244" s="226" t="s">
        <v>46</v>
      </c>
      <c r="O244" s="44"/>
      <c r="P244" s="227">
        <f>O244*H244</f>
        <v>0</v>
      </c>
      <c r="Q244" s="227">
        <v>0.11241</v>
      </c>
      <c r="R244" s="227">
        <f>Q244*H244</f>
        <v>1.1240999999999999</v>
      </c>
      <c r="S244" s="227">
        <v>0</v>
      </c>
      <c r="T244" s="228">
        <f>S244*H244</f>
        <v>0</v>
      </c>
      <c r="AR244" s="21" t="s">
        <v>142</v>
      </c>
      <c r="AT244" s="21" t="s">
        <v>137</v>
      </c>
      <c r="AU244" s="21" t="s">
        <v>85</v>
      </c>
      <c r="AY244" s="21" t="s">
        <v>135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1" t="s">
        <v>83</v>
      </c>
      <c r="BK244" s="229">
        <f>ROUND(I244*H244,2)</f>
        <v>0</v>
      </c>
      <c r="BL244" s="21" t="s">
        <v>142</v>
      </c>
      <c r="BM244" s="21" t="s">
        <v>612</v>
      </c>
    </row>
    <row r="245" s="11" customFormat="1">
      <c r="B245" s="230"/>
      <c r="C245" s="231"/>
      <c r="D245" s="232" t="s">
        <v>162</v>
      </c>
      <c r="E245" s="233" t="s">
        <v>21</v>
      </c>
      <c r="F245" s="234" t="s">
        <v>613</v>
      </c>
      <c r="G245" s="231"/>
      <c r="H245" s="235">
        <v>10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162</v>
      </c>
      <c r="AU245" s="241" t="s">
        <v>85</v>
      </c>
      <c r="AV245" s="11" t="s">
        <v>85</v>
      </c>
      <c r="AW245" s="11" t="s">
        <v>39</v>
      </c>
      <c r="AX245" s="11" t="s">
        <v>83</v>
      </c>
      <c r="AY245" s="241" t="s">
        <v>135</v>
      </c>
    </row>
    <row r="246" s="1" customFormat="1" ht="16.5" customHeight="1">
      <c r="B246" s="43"/>
      <c r="C246" s="242" t="s">
        <v>614</v>
      </c>
      <c r="D246" s="242" t="s">
        <v>234</v>
      </c>
      <c r="E246" s="243" t="s">
        <v>615</v>
      </c>
      <c r="F246" s="244" t="s">
        <v>616</v>
      </c>
      <c r="G246" s="245" t="s">
        <v>218</v>
      </c>
      <c r="H246" s="246">
        <v>10</v>
      </c>
      <c r="I246" s="247"/>
      <c r="J246" s="248">
        <f>ROUND(I246*H246,2)</f>
        <v>0</v>
      </c>
      <c r="K246" s="244" t="s">
        <v>141</v>
      </c>
      <c r="L246" s="249"/>
      <c r="M246" s="250" t="s">
        <v>21</v>
      </c>
      <c r="N246" s="251" t="s">
        <v>46</v>
      </c>
      <c r="O246" s="44"/>
      <c r="P246" s="227">
        <f>O246*H246</f>
        <v>0</v>
      </c>
      <c r="Q246" s="227">
        <v>0.0025000000000000001</v>
      </c>
      <c r="R246" s="227">
        <f>Q246*H246</f>
        <v>0.025000000000000001</v>
      </c>
      <c r="S246" s="227">
        <v>0</v>
      </c>
      <c r="T246" s="228">
        <f>S246*H246</f>
        <v>0</v>
      </c>
      <c r="AR246" s="21" t="s">
        <v>237</v>
      </c>
      <c r="AT246" s="21" t="s">
        <v>234</v>
      </c>
      <c r="AU246" s="21" t="s">
        <v>85</v>
      </c>
      <c r="AY246" s="21" t="s">
        <v>135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21" t="s">
        <v>83</v>
      </c>
      <c r="BK246" s="229">
        <f>ROUND(I246*H246,2)</f>
        <v>0</v>
      </c>
      <c r="BL246" s="21" t="s">
        <v>142</v>
      </c>
      <c r="BM246" s="21" t="s">
        <v>617</v>
      </c>
    </row>
    <row r="247" s="1" customFormat="1" ht="25.5" customHeight="1">
      <c r="B247" s="43"/>
      <c r="C247" s="218" t="s">
        <v>618</v>
      </c>
      <c r="D247" s="218" t="s">
        <v>137</v>
      </c>
      <c r="E247" s="219" t="s">
        <v>619</v>
      </c>
      <c r="F247" s="220" t="s">
        <v>620</v>
      </c>
      <c r="G247" s="221" t="s">
        <v>218</v>
      </c>
      <c r="H247" s="222">
        <v>30</v>
      </c>
      <c r="I247" s="223"/>
      <c r="J247" s="224">
        <f>ROUND(I247*H247,2)</f>
        <v>0</v>
      </c>
      <c r="K247" s="220" t="s">
        <v>141</v>
      </c>
      <c r="L247" s="69"/>
      <c r="M247" s="225" t="s">
        <v>21</v>
      </c>
      <c r="N247" s="226" t="s">
        <v>46</v>
      </c>
      <c r="O247" s="44"/>
      <c r="P247" s="227">
        <f>O247*H247</f>
        <v>0</v>
      </c>
      <c r="Q247" s="227">
        <v>0.00069999999999999999</v>
      </c>
      <c r="R247" s="227">
        <f>Q247*H247</f>
        <v>0.021000000000000001</v>
      </c>
      <c r="S247" s="227">
        <v>0</v>
      </c>
      <c r="T247" s="228">
        <f>S247*H247</f>
        <v>0</v>
      </c>
      <c r="AR247" s="21" t="s">
        <v>142</v>
      </c>
      <c r="AT247" s="21" t="s">
        <v>137</v>
      </c>
      <c r="AU247" s="21" t="s">
        <v>85</v>
      </c>
      <c r="AY247" s="21" t="s">
        <v>135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1" t="s">
        <v>83</v>
      </c>
      <c r="BK247" s="229">
        <f>ROUND(I247*H247,2)</f>
        <v>0</v>
      </c>
      <c r="BL247" s="21" t="s">
        <v>142</v>
      </c>
      <c r="BM247" s="21" t="s">
        <v>621</v>
      </c>
    </row>
    <row r="248" s="11" customFormat="1">
      <c r="B248" s="230"/>
      <c r="C248" s="231"/>
      <c r="D248" s="232" t="s">
        <v>162</v>
      </c>
      <c r="E248" s="233" t="s">
        <v>21</v>
      </c>
      <c r="F248" s="234" t="s">
        <v>622</v>
      </c>
      <c r="G248" s="231"/>
      <c r="H248" s="235">
        <v>30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162</v>
      </c>
      <c r="AU248" s="241" t="s">
        <v>85</v>
      </c>
      <c r="AV248" s="11" t="s">
        <v>85</v>
      </c>
      <c r="AW248" s="11" t="s">
        <v>39</v>
      </c>
      <c r="AX248" s="11" t="s">
        <v>83</v>
      </c>
      <c r="AY248" s="241" t="s">
        <v>135</v>
      </c>
    </row>
    <row r="249" s="1" customFormat="1" ht="16.5" customHeight="1">
      <c r="B249" s="43"/>
      <c r="C249" s="242" t="s">
        <v>623</v>
      </c>
      <c r="D249" s="242" t="s">
        <v>234</v>
      </c>
      <c r="E249" s="243" t="s">
        <v>624</v>
      </c>
      <c r="F249" s="244" t="s">
        <v>625</v>
      </c>
      <c r="G249" s="245" t="s">
        <v>218</v>
      </c>
      <c r="H249" s="246">
        <v>2</v>
      </c>
      <c r="I249" s="247"/>
      <c r="J249" s="248">
        <f>ROUND(I249*H249,2)</f>
        <v>0</v>
      </c>
      <c r="K249" s="244" t="s">
        <v>141</v>
      </c>
      <c r="L249" s="249"/>
      <c r="M249" s="250" t="s">
        <v>21</v>
      </c>
      <c r="N249" s="251" t="s">
        <v>46</v>
      </c>
      <c r="O249" s="44"/>
      <c r="P249" s="227">
        <f>O249*H249</f>
        <v>0</v>
      </c>
      <c r="Q249" s="227">
        <v>0.0040000000000000001</v>
      </c>
      <c r="R249" s="227">
        <f>Q249*H249</f>
        <v>0.0080000000000000002</v>
      </c>
      <c r="S249" s="227">
        <v>0</v>
      </c>
      <c r="T249" s="228">
        <f>S249*H249</f>
        <v>0</v>
      </c>
      <c r="AR249" s="21" t="s">
        <v>237</v>
      </c>
      <c r="AT249" s="21" t="s">
        <v>234</v>
      </c>
      <c r="AU249" s="21" t="s">
        <v>85</v>
      </c>
      <c r="AY249" s="21" t="s">
        <v>135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1" t="s">
        <v>83</v>
      </c>
      <c r="BK249" s="229">
        <f>ROUND(I249*H249,2)</f>
        <v>0</v>
      </c>
      <c r="BL249" s="21" t="s">
        <v>142</v>
      </c>
      <c r="BM249" s="21" t="s">
        <v>626</v>
      </c>
    </row>
    <row r="250" s="1" customFormat="1" ht="16.5" customHeight="1">
      <c r="B250" s="43"/>
      <c r="C250" s="242" t="s">
        <v>627</v>
      </c>
      <c r="D250" s="242" t="s">
        <v>234</v>
      </c>
      <c r="E250" s="243" t="s">
        <v>628</v>
      </c>
      <c r="F250" s="244" t="s">
        <v>629</v>
      </c>
      <c r="G250" s="245" t="s">
        <v>218</v>
      </c>
      <c r="H250" s="246">
        <v>2</v>
      </c>
      <c r="I250" s="247"/>
      <c r="J250" s="248">
        <f>ROUND(I250*H250,2)</f>
        <v>0</v>
      </c>
      <c r="K250" s="244" t="s">
        <v>141</v>
      </c>
      <c r="L250" s="249"/>
      <c r="M250" s="250" t="s">
        <v>21</v>
      </c>
      <c r="N250" s="251" t="s">
        <v>46</v>
      </c>
      <c r="O250" s="44"/>
      <c r="P250" s="227">
        <f>O250*H250</f>
        <v>0</v>
      </c>
      <c r="Q250" s="227">
        <v>0.0016999999999999999</v>
      </c>
      <c r="R250" s="227">
        <f>Q250*H250</f>
        <v>0.0033999999999999998</v>
      </c>
      <c r="S250" s="227">
        <v>0</v>
      </c>
      <c r="T250" s="228">
        <f>S250*H250</f>
        <v>0</v>
      </c>
      <c r="AR250" s="21" t="s">
        <v>237</v>
      </c>
      <c r="AT250" s="21" t="s">
        <v>234</v>
      </c>
      <c r="AU250" s="21" t="s">
        <v>85</v>
      </c>
      <c r="AY250" s="21" t="s">
        <v>135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1" t="s">
        <v>83</v>
      </c>
      <c r="BK250" s="229">
        <f>ROUND(I250*H250,2)</f>
        <v>0</v>
      </c>
      <c r="BL250" s="21" t="s">
        <v>142</v>
      </c>
      <c r="BM250" s="21" t="s">
        <v>630</v>
      </c>
    </row>
    <row r="251" s="1" customFormat="1" ht="25.5" customHeight="1">
      <c r="B251" s="43"/>
      <c r="C251" s="242" t="s">
        <v>631</v>
      </c>
      <c r="D251" s="242" t="s">
        <v>234</v>
      </c>
      <c r="E251" s="243" t="s">
        <v>632</v>
      </c>
      <c r="F251" s="244" t="s">
        <v>633</v>
      </c>
      <c r="G251" s="245" t="s">
        <v>218</v>
      </c>
      <c r="H251" s="246">
        <v>15</v>
      </c>
      <c r="I251" s="247"/>
      <c r="J251" s="248">
        <f>ROUND(I251*H251,2)</f>
        <v>0</v>
      </c>
      <c r="K251" s="244" t="s">
        <v>141</v>
      </c>
      <c r="L251" s="249"/>
      <c r="M251" s="250" t="s">
        <v>21</v>
      </c>
      <c r="N251" s="251" t="s">
        <v>46</v>
      </c>
      <c r="O251" s="44"/>
      <c r="P251" s="227">
        <f>O251*H251</f>
        <v>0</v>
      </c>
      <c r="Q251" s="227">
        <v>0.0040000000000000001</v>
      </c>
      <c r="R251" s="227">
        <f>Q251*H251</f>
        <v>0.059999999999999998</v>
      </c>
      <c r="S251" s="227">
        <v>0</v>
      </c>
      <c r="T251" s="228">
        <f>S251*H251</f>
        <v>0</v>
      </c>
      <c r="AR251" s="21" t="s">
        <v>237</v>
      </c>
      <c r="AT251" s="21" t="s">
        <v>234</v>
      </c>
      <c r="AU251" s="21" t="s">
        <v>85</v>
      </c>
      <c r="AY251" s="21" t="s">
        <v>135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1" t="s">
        <v>83</v>
      </c>
      <c r="BK251" s="229">
        <f>ROUND(I251*H251,2)</f>
        <v>0</v>
      </c>
      <c r="BL251" s="21" t="s">
        <v>142</v>
      </c>
      <c r="BM251" s="21" t="s">
        <v>634</v>
      </c>
    </row>
    <row r="252" s="11" customFormat="1">
      <c r="B252" s="230"/>
      <c r="C252" s="231"/>
      <c r="D252" s="232" t="s">
        <v>162</v>
      </c>
      <c r="E252" s="233" t="s">
        <v>21</v>
      </c>
      <c r="F252" s="234" t="s">
        <v>635</v>
      </c>
      <c r="G252" s="231"/>
      <c r="H252" s="235">
        <v>15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162</v>
      </c>
      <c r="AU252" s="241" t="s">
        <v>85</v>
      </c>
      <c r="AV252" s="11" t="s">
        <v>85</v>
      </c>
      <c r="AW252" s="11" t="s">
        <v>39</v>
      </c>
      <c r="AX252" s="11" t="s">
        <v>83</v>
      </c>
      <c r="AY252" s="241" t="s">
        <v>135</v>
      </c>
    </row>
    <row r="253" s="10" customFormat="1" ht="29.88" customHeight="1">
      <c r="B253" s="202"/>
      <c r="C253" s="203"/>
      <c r="D253" s="204" t="s">
        <v>74</v>
      </c>
      <c r="E253" s="216" t="s">
        <v>636</v>
      </c>
      <c r="F253" s="216" t="s">
        <v>637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SUM(P254:P267)</f>
        <v>0</v>
      </c>
      <c r="Q253" s="210"/>
      <c r="R253" s="211">
        <f>SUM(R254:R267)</f>
        <v>0</v>
      </c>
      <c r="S253" s="210"/>
      <c r="T253" s="212">
        <f>SUM(T254:T267)</f>
        <v>0</v>
      </c>
      <c r="AR253" s="213" t="s">
        <v>83</v>
      </c>
      <c r="AT253" s="214" t="s">
        <v>74</v>
      </c>
      <c r="AU253" s="214" t="s">
        <v>83</v>
      </c>
      <c r="AY253" s="213" t="s">
        <v>135</v>
      </c>
      <c r="BK253" s="215">
        <f>SUM(BK254:BK267)</f>
        <v>0</v>
      </c>
    </row>
    <row r="254" s="1" customFormat="1" ht="16.5" customHeight="1">
      <c r="B254" s="43"/>
      <c r="C254" s="218" t="s">
        <v>638</v>
      </c>
      <c r="D254" s="218" t="s">
        <v>137</v>
      </c>
      <c r="E254" s="219" t="s">
        <v>639</v>
      </c>
      <c r="F254" s="220" t="s">
        <v>640</v>
      </c>
      <c r="G254" s="221" t="s">
        <v>199</v>
      </c>
      <c r="H254" s="222">
        <v>4011.4200000000001</v>
      </c>
      <c r="I254" s="223"/>
      <c r="J254" s="224">
        <f>ROUND(I254*H254,2)</f>
        <v>0</v>
      </c>
      <c r="K254" s="220" t="s">
        <v>141</v>
      </c>
      <c r="L254" s="69"/>
      <c r="M254" s="225" t="s">
        <v>21</v>
      </c>
      <c r="N254" s="226" t="s">
        <v>46</v>
      </c>
      <c r="O254" s="44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1" t="s">
        <v>142</v>
      </c>
      <c r="AT254" s="21" t="s">
        <v>137</v>
      </c>
      <c r="AU254" s="21" t="s">
        <v>85</v>
      </c>
      <c r="AY254" s="21" t="s">
        <v>135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1" t="s">
        <v>83</v>
      </c>
      <c r="BK254" s="229">
        <f>ROUND(I254*H254,2)</f>
        <v>0</v>
      </c>
      <c r="BL254" s="21" t="s">
        <v>142</v>
      </c>
      <c r="BM254" s="21" t="s">
        <v>641</v>
      </c>
    </row>
    <row r="255" s="11" customFormat="1">
      <c r="B255" s="230"/>
      <c r="C255" s="231"/>
      <c r="D255" s="232" t="s">
        <v>162</v>
      </c>
      <c r="E255" s="233" t="s">
        <v>21</v>
      </c>
      <c r="F255" s="234" t="s">
        <v>642</v>
      </c>
      <c r="G255" s="231"/>
      <c r="H255" s="235">
        <v>4011.4200000000001</v>
      </c>
      <c r="I255" s="236"/>
      <c r="J255" s="231"/>
      <c r="K255" s="231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162</v>
      </c>
      <c r="AU255" s="241" t="s">
        <v>85</v>
      </c>
      <c r="AV255" s="11" t="s">
        <v>85</v>
      </c>
      <c r="AW255" s="11" t="s">
        <v>39</v>
      </c>
      <c r="AX255" s="11" t="s">
        <v>83</v>
      </c>
      <c r="AY255" s="241" t="s">
        <v>135</v>
      </c>
    </row>
    <row r="256" s="1" customFormat="1" ht="16.5" customHeight="1">
      <c r="B256" s="43"/>
      <c r="C256" s="218" t="s">
        <v>643</v>
      </c>
      <c r="D256" s="218" t="s">
        <v>137</v>
      </c>
      <c r="E256" s="219" t="s">
        <v>644</v>
      </c>
      <c r="F256" s="220" t="s">
        <v>645</v>
      </c>
      <c r="G256" s="221" t="s">
        <v>199</v>
      </c>
      <c r="H256" s="222">
        <v>4011.4200000000001</v>
      </c>
      <c r="I256" s="223"/>
      <c r="J256" s="224">
        <f>ROUND(I256*H256,2)</f>
        <v>0</v>
      </c>
      <c r="K256" s="220" t="s">
        <v>141</v>
      </c>
      <c r="L256" s="69"/>
      <c r="M256" s="225" t="s">
        <v>21</v>
      </c>
      <c r="N256" s="226" t="s">
        <v>46</v>
      </c>
      <c r="O256" s="44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AR256" s="21" t="s">
        <v>142</v>
      </c>
      <c r="AT256" s="21" t="s">
        <v>137</v>
      </c>
      <c r="AU256" s="21" t="s">
        <v>85</v>
      </c>
      <c r="AY256" s="21" t="s">
        <v>135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1" t="s">
        <v>83</v>
      </c>
      <c r="BK256" s="229">
        <f>ROUND(I256*H256,2)</f>
        <v>0</v>
      </c>
      <c r="BL256" s="21" t="s">
        <v>142</v>
      </c>
      <c r="BM256" s="21" t="s">
        <v>646</v>
      </c>
    </row>
    <row r="257" s="1" customFormat="1" ht="16.5" customHeight="1">
      <c r="B257" s="43"/>
      <c r="C257" s="218" t="s">
        <v>647</v>
      </c>
      <c r="D257" s="218" t="s">
        <v>137</v>
      </c>
      <c r="E257" s="219" t="s">
        <v>648</v>
      </c>
      <c r="F257" s="220" t="s">
        <v>649</v>
      </c>
      <c r="G257" s="221" t="s">
        <v>199</v>
      </c>
      <c r="H257" s="222">
        <v>1293.5999999999999</v>
      </c>
      <c r="I257" s="223"/>
      <c r="J257" s="224">
        <f>ROUND(I257*H257,2)</f>
        <v>0</v>
      </c>
      <c r="K257" s="220" t="s">
        <v>141</v>
      </c>
      <c r="L257" s="69"/>
      <c r="M257" s="225" t="s">
        <v>21</v>
      </c>
      <c r="N257" s="226" t="s">
        <v>46</v>
      </c>
      <c r="O257" s="44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1" t="s">
        <v>142</v>
      </c>
      <c r="AT257" s="21" t="s">
        <v>137</v>
      </c>
      <c r="AU257" s="21" t="s">
        <v>85</v>
      </c>
      <c r="AY257" s="21" t="s">
        <v>135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1" t="s">
        <v>83</v>
      </c>
      <c r="BK257" s="229">
        <f>ROUND(I257*H257,2)</f>
        <v>0</v>
      </c>
      <c r="BL257" s="21" t="s">
        <v>142</v>
      </c>
      <c r="BM257" s="21" t="s">
        <v>650</v>
      </c>
    </row>
    <row r="258" s="1" customFormat="1" ht="25.5" customHeight="1">
      <c r="B258" s="43"/>
      <c r="C258" s="218" t="s">
        <v>651</v>
      </c>
      <c r="D258" s="218" t="s">
        <v>137</v>
      </c>
      <c r="E258" s="219" t="s">
        <v>652</v>
      </c>
      <c r="F258" s="220" t="s">
        <v>653</v>
      </c>
      <c r="G258" s="221" t="s">
        <v>199</v>
      </c>
      <c r="H258" s="222">
        <v>1363.2000000000001</v>
      </c>
      <c r="I258" s="223"/>
      <c r="J258" s="224">
        <f>ROUND(I258*H258,2)</f>
        <v>0</v>
      </c>
      <c r="K258" s="220" t="s">
        <v>141</v>
      </c>
      <c r="L258" s="69"/>
      <c r="M258" s="225" t="s">
        <v>21</v>
      </c>
      <c r="N258" s="226" t="s">
        <v>46</v>
      </c>
      <c r="O258" s="44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AR258" s="21" t="s">
        <v>142</v>
      </c>
      <c r="AT258" s="21" t="s">
        <v>137</v>
      </c>
      <c r="AU258" s="21" t="s">
        <v>85</v>
      </c>
      <c r="AY258" s="21" t="s">
        <v>135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1" t="s">
        <v>83</v>
      </c>
      <c r="BK258" s="229">
        <f>ROUND(I258*H258,2)</f>
        <v>0</v>
      </c>
      <c r="BL258" s="21" t="s">
        <v>142</v>
      </c>
      <c r="BM258" s="21" t="s">
        <v>654</v>
      </c>
    </row>
    <row r="259" s="1" customFormat="1" ht="25.5" customHeight="1">
      <c r="B259" s="43"/>
      <c r="C259" s="218" t="s">
        <v>655</v>
      </c>
      <c r="D259" s="218" t="s">
        <v>137</v>
      </c>
      <c r="E259" s="219" t="s">
        <v>656</v>
      </c>
      <c r="F259" s="220" t="s">
        <v>657</v>
      </c>
      <c r="G259" s="221" t="s">
        <v>199</v>
      </c>
      <c r="H259" s="222">
        <v>1354.6199999999999</v>
      </c>
      <c r="I259" s="223"/>
      <c r="J259" s="224">
        <f>ROUND(I259*H259,2)</f>
        <v>0</v>
      </c>
      <c r="K259" s="220" t="s">
        <v>141</v>
      </c>
      <c r="L259" s="69"/>
      <c r="M259" s="225" t="s">
        <v>21</v>
      </c>
      <c r="N259" s="226" t="s">
        <v>46</v>
      </c>
      <c r="O259" s="44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1" t="s">
        <v>142</v>
      </c>
      <c r="AT259" s="21" t="s">
        <v>137</v>
      </c>
      <c r="AU259" s="21" t="s">
        <v>85</v>
      </c>
      <c r="AY259" s="21" t="s">
        <v>135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1" t="s">
        <v>83</v>
      </c>
      <c r="BK259" s="229">
        <f>ROUND(I259*H259,2)</f>
        <v>0</v>
      </c>
      <c r="BL259" s="21" t="s">
        <v>142</v>
      </c>
      <c r="BM259" s="21" t="s">
        <v>658</v>
      </c>
    </row>
    <row r="260" s="1" customFormat="1" ht="25.5" customHeight="1">
      <c r="B260" s="43"/>
      <c r="C260" s="218" t="s">
        <v>659</v>
      </c>
      <c r="D260" s="218" t="s">
        <v>137</v>
      </c>
      <c r="E260" s="219" t="s">
        <v>660</v>
      </c>
      <c r="F260" s="220" t="s">
        <v>661</v>
      </c>
      <c r="G260" s="221" t="s">
        <v>199</v>
      </c>
      <c r="H260" s="222">
        <v>183.63</v>
      </c>
      <c r="I260" s="223"/>
      <c r="J260" s="224">
        <f>ROUND(I260*H260,2)</f>
        <v>0</v>
      </c>
      <c r="K260" s="220" t="s">
        <v>21</v>
      </c>
      <c r="L260" s="69"/>
      <c r="M260" s="225" t="s">
        <v>21</v>
      </c>
      <c r="N260" s="226" t="s">
        <v>46</v>
      </c>
      <c r="O260" s="44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1" t="s">
        <v>142</v>
      </c>
      <c r="AT260" s="21" t="s">
        <v>137</v>
      </c>
      <c r="AU260" s="21" t="s">
        <v>85</v>
      </c>
      <c r="AY260" s="21" t="s">
        <v>135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1" t="s">
        <v>83</v>
      </c>
      <c r="BK260" s="229">
        <f>ROUND(I260*H260,2)</f>
        <v>0</v>
      </c>
      <c r="BL260" s="21" t="s">
        <v>142</v>
      </c>
      <c r="BM260" s="21" t="s">
        <v>662</v>
      </c>
    </row>
    <row r="261" s="1" customFormat="1" ht="25.5" customHeight="1">
      <c r="B261" s="43"/>
      <c r="C261" s="218" t="s">
        <v>663</v>
      </c>
      <c r="D261" s="218" t="s">
        <v>137</v>
      </c>
      <c r="E261" s="219" t="s">
        <v>664</v>
      </c>
      <c r="F261" s="220" t="s">
        <v>665</v>
      </c>
      <c r="G261" s="221" t="s">
        <v>199</v>
      </c>
      <c r="H261" s="222">
        <v>183.63</v>
      </c>
      <c r="I261" s="223"/>
      <c r="J261" s="224">
        <f>ROUND(I261*H261,2)</f>
        <v>0</v>
      </c>
      <c r="K261" s="220" t="s">
        <v>21</v>
      </c>
      <c r="L261" s="69"/>
      <c r="M261" s="225" t="s">
        <v>21</v>
      </c>
      <c r="N261" s="226" t="s">
        <v>46</v>
      </c>
      <c r="O261" s="44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AR261" s="21" t="s">
        <v>142</v>
      </c>
      <c r="AT261" s="21" t="s">
        <v>137</v>
      </c>
      <c r="AU261" s="21" t="s">
        <v>85</v>
      </c>
      <c r="AY261" s="21" t="s">
        <v>135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1" t="s">
        <v>83</v>
      </c>
      <c r="BK261" s="229">
        <f>ROUND(I261*H261,2)</f>
        <v>0</v>
      </c>
      <c r="BL261" s="21" t="s">
        <v>142</v>
      </c>
      <c r="BM261" s="21" t="s">
        <v>666</v>
      </c>
    </row>
    <row r="262" s="1" customFormat="1" ht="25.5" customHeight="1">
      <c r="B262" s="43"/>
      <c r="C262" s="218" t="s">
        <v>667</v>
      </c>
      <c r="D262" s="218" t="s">
        <v>137</v>
      </c>
      <c r="E262" s="219" t="s">
        <v>668</v>
      </c>
      <c r="F262" s="220" t="s">
        <v>669</v>
      </c>
      <c r="G262" s="221" t="s">
        <v>199</v>
      </c>
      <c r="H262" s="222">
        <v>2570.8200000000002</v>
      </c>
      <c r="I262" s="223"/>
      <c r="J262" s="224">
        <f>ROUND(I262*H262,2)</f>
        <v>0</v>
      </c>
      <c r="K262" s="220" t="s">
        <v>21</v>
      </c>
      <c r="L262" s="69"/>
      <c r="M262" s="225" t="s">
        <v>21</v>
      </c>
      <c r="N262" s="226" t="s">
        <v>46</v>
      </c>
      <c r="O262" s="44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AR262" s="21" t="s">
        <v>142</v>
      </c>
      <c r="AT262" s="21" t="s">
        <v>137</v>
      </c>
      <c r="AU262" s="21" t="s">
        <v>85</v>
      </c>
      <c r="AY262" s="21" t="s">
        <v>135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1" t="s">
        <v>83</v>
      </c>
      <c r="BK262" s="229">
        <f>ROUND(I262*H262,2)</f>
        <v>0</v>
      </c>
      <c r="BL262" s="21" t="s">
        <v>142</v>
      </c>
      <c r="BM262" s="21" t="s">
        <v>670</v>
      </c>
    </row>
    <row r="263" s="11" customFormat="1">
      <c r="B263" s="230"/>
      <c r="C263" s="231"/>
      <c r="D263" s="232" t="s">
        <v>162</v>
      </c>
      <c r="E263" s="231"/>
      <c r="F263" s="234" t="s">
        <v>671</v>
      </c>
      <c r="G263" s="231"/>
      <c r="H263" s="235">
        <v>2570.8200000000002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162</v>
      </c>
      <c r="AU263" s="241" t="s">
        <v>85</v>
      </c>
      <c r="AV263" s="11" t="s">
        <v>85</v>
      </c>
      <c r="AW263" s="11" t="s">
        <v>6</v>
      </c>
      <c r="AX263" s="11" t="s">
        <v>83</v>
      </c>
      <c r="AY263" s="241" t="s">
        <v>135</v>
      </c>
    </row>
    <row r="264" s="1" customFormat="1" ht="25.5" customHeight="1">
      <c r="B264" s="43"/>
      <c r="C264" s="218" t="s">
        <v>672</v>
      </c>
      <c r="D264" s="218" t="s">
        <v>137</v>
      </c>
      <c r="E264" s="219" t="s">
        <v>673</v>
      </c>
      <c r="F264" s="220" t="s">
        <v>674</v>
      </c>
      <c r="G264" s="221" t="s">
        <v>199</v>
      </c>
      <c r="H264" s="222">
        <v>183.63</v>
      </c>
      <c r="I264" s="223"/>
      <c r="J264" s="224">
        <f>ROUND(I264*H264,2)</f>
        <v>0</v>
      </c>
      <c r="K264" s="220" t="s">
        <v>21</v>
      </c>
      <c r="L264" s="69"/>
      <c r="M264" s="225" t="s">
        <v>21</v>
      </c>
      <c r="N264" s="226" t="s">
        <v>46</v>
      </c>
      <c r="O264" s="44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AR264" s="21" t="s">
        <v>142</v>
      </c>
      <c r="AT264" s="21" t="s">
        <v>137</v>
      </c>
      <c r="AU264" s="21" t="s">
        <v>85</v>
      </c>
      <c r="AY264" s="21" t="s">
        <v>135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1" t="s">
        <v>83</v>
      </c>
      <c r="BK264" s="229">
        <f>ROUND(I264*H264,2)</f>
        <v>0</v>
      </c>
      <c r="BL264" s="21" t="s">
        <v>142</v>
      </c>
      <c r="BM264" s="21" t="s">
        <v>675</v>
      </c>
    </row>
    <row r="265" s="1" customFormat="1" ht="25.5" customHeight="1">
      <c r="B265" s="43"/>
      <c r="C265" s="218" t="s">
        <v>676</v>
      </c>
      <c r="D265" s="218" t="s">
        <v>137</v>
      </c>
      <c r="E265" s="219" t="s">
        <v>677</v>
      </c>
      <c r="F265" s="220" t="s">
        <v>678</v>
      </c>
      <c r="G265" s="221" t="s">
        <v>199</v>
      </c>
      <c r="H265" s="222">
        <v>183.63</v>
      </c>
      <c r="I265" s="223"/>
      <c r="J265" s="224">
        <f>ROUND(I265*H265,2)</f>
        <v>0</v>
      </c>
      <c r="K265" s="220" t="s">
        <v>21</v>
      </c>
      <c r="L265" s="69"/>
      <c r="M265" s="225" t="s">
        <v>21</v>
      </c>
      <c r="N265" s="226" t="s">
        <v>46</v>
      </c>
      <c r="O265" s="44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AR265" s="21" t="s">
        <v>142</v>
      </c>
      <c r="AT265" s="21" t="s">
        <v>137</v>
      </c>
      <c r="AU265" s="21" t="s">
        <v>85</v>
      </c>
      <c r="AY265" s="21" t="s">
        <v>135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1" t="s">
        <v>83</v>
      </c>
      <c r="BK265" s="229">
        <f>ROUND(I265*H265,2)</f>
        <v>0</v>
      </c>
      <c r="BL265" s="21" t="s">
        <v>142</v>
      </c>
      <c r="BM265" s="21" t="s">
        <v>679</v>
      </c>
    </row>
    <row r="266" s="1" customFormat="1" ht="25.5" customHeight="1">
      <c r="B266" s="43"/>
      <c r="C266" s="218" t="s">
        <v>680</v>
      </c>
      <c r="D266" s="218" t="s">
        <v>137</v>
      </c>
      <c r="E266" s="219" t="s">
        <v>681</v>
      </c>
      <c r="F266" s="220" t="s">
        <v>682</v>
      </c>
      <c r="G266" s="221" t="s">
        <v>199</v>
      </c>
      <c r="H266" s="222">
        <v>2570.8200000000002</v>
      </c>
      <c r="I266" s="223"/>
      <c r="J266" s="224">
        <f>ROUND(I266*H266,2)</f>
        <v>0</v>
      </c>
      <c r="K266" s="220" t="s">
        <v>21</v>
      </c>
      <c r="L266" s="69"/>
      <c r="M266" s="225" t="s">
        <v>21</v>
      </c>
      <c r="N266" s="226" t="s">
        <v>46</v>
      </c>
      <c r="O266" s="44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AR266" s="21" t="s">
        <v>142</v>
      </c>
      <c r="AT266" s="21" t="s">
        <v>137</v>
      </c>
      <c r="AU266" s="21" t="s">
        <v>85</v>
      </c>
      <c r="AY266" s="21" t="s">
        <v>135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1" t="s">
        <v>83</v>
      </c>
      <c r="BK266" s="229">
        <f>ROUND(I266*H266,2)</f>
        <v>0</v>
      </c>
      <c r="BL266" s="21" t="s">
        <v>142</v>
      </c>
      <c r="BM266" s="21" t="s">
        <v>683</v>
      </c>
    </row>
    <row r="267" s="11" customFormat="1">
      <c r="B267" s="230"/>
      <c r="C267" s="231"/>
      <c r="D267" s="232" t="s">
        <v>162</v>
      </c>
      <c r="E267" s="231"/>
      <c r="F267" s="234" t="s">
        <v>671</v>
      </c>
      <c r="G267" s="231"/>
      <c r="H267" s="235">
        <v>2570.8200000000002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162</v>
      </c>
      <c r="AU267" s="241" t="s">
        <v>85</v>
      </c>
      <c r="AV267" s="11" t="s">
        <v>85</v>
      </c>
      <c r="AW267" s="11" t="s">
        <v>6</v>
      </c>
      <c r="AX267" s="11" t="s">
        <v>83</v>
      </c>
      <c r="AY267" s="241" t="s">
        <v>135</v>
      </c>
    </row>
    <row r="268" s="10" customFormat="1" ht="29.88" customHeight="1">
      <c r="B268" s="202"/>
      <c r="C268" s="203"/>
      <c r="D268" s="204" t="s">
        <v>74</v>
      </c>
      <c r="E268" s="216" t="s">
        <v>684</v>
      </c>
      <c r="F268" s="216" t="s">
        <v>685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SUM(P269:P272)</f>
        <v>0</v>
      </c>
      <c r="Q268" s="210"/>
      <c r="R268" s="211">
        <f>SUM(R269:R272)</f>
        <v>0</v>
      </c>
      <c r="S268" s="210"/>
      <c r="T268" s="212">
        <f>SUM(T269:T272)</f>
        <v>0</v>
      </c>
      <c r="AR268" s="213" t="s">
        <v>83</v>
      </c>
      <c r="AT268" s="214" t="s">
        <v>74</v>
      </c>
      <c r="AU268" s="214" t="s">
        <v>83</v>
      </c>
      <c r="AY268" s="213" t="s">
        <v>135</v>
      </c>
      <c r="BK268" s="215">
        <f>SUM(BK269:BK272)</f>
        <v>0</v>
      </c>
    </row>
    <row r="269" s="1" customFormat="1" ht="25.5" customHeight="1">
      <c r="B269" s="43"/>
      <c r="C269" s="218" t="s">
        <v>686</v>
      </c>
      <c r="D269" s="218" t="s">
        <v>137</v>
      </c>
      <c r="E269" s="219" t="s">
        <v>687</v>
      </c>
      <c r="F269" s="220" t="s">
        <v>688</v>
      </c>
      <c r="G269" s="221" t="s">
        <v>199</v>
      </c>
      <c r="H269" s="222">
        <v>921.32600000000002</v>
      </c>
      <c r="I269" s="223"/>
      <c r="J269" s="224">
        <f>ROUND(I269*H269,2)</f>
        <v>0</v>
      </c>
      <c r="K269" s="220" t="s">
        <v>141</v>
      </c>
      <c r="L269" s="69"/>
      <c r="M269" s="225" t="s">
        <v>21</v>
      </c>
      <c r="N269" s="226" t="s">
        <v>46</v>
      </c>
      <c r="O269" s="44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1" t="s">
        <v>142</v>
      </c>
      <c r="AT269" s="21" t="s">
        <v>137</v>
      </c>
      <c r="AU269" s="21" t="s">
        <v>85</v>
      </c>
      <c r="AY269" s="21" t="s">
        <v>135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1" t="s">
        <v>83</v>
      </c>
      <c r="BK269" s="229">
        <f>ROUND(I269*H269,2)</f>
        <v>0</v>
      </c>
      <c r="BL269" s="21" t="s">
        <v>142</v>
      </c>
      <c r="BM269" s="21" t="s">
        <v>689</v>
      </c>
    </row>
    <row r="270" s="1" customFormat="1" ht="25.5" customHeight="1">
      <c r="B270" s="43"/>
      <c r="C270" s="218" t="s">
        <v>690</v>
      </c>
      <c r="D270" s="218" t="s">
        <v>137</v>
      </c>
      <c r="E270" s="219" t="s">
        <v>691</v>
      </c>
      <c r="F270" s="220" t="s">
        <v>692</v>
      </c>
      <c r="G270" s="221" t="s">
        <v>199</v>
      </c>
      <c r="H270" s="222">
        <v>921.32600000000002</v>
      </c>
      <c r="I270" s="223"/>
      <c r="J270" s="224">
        <f>ROUND(I270*H270,2)</f>
        <v>0</v>
      </c>
      <c r="K270" s="220" t="s">
        <v>141</v>
      </c>
      <c r="L270" s="69"/>
      <c r="M270" s="225" t="s">
        <v>21</v>
      </c>
      <c r="N270" s="226" t="s">
        <v>46</v>
      </c>
      <c r="O270" s="44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1" t="s">
        <v>142</v>
      </c>
      <c r="AT270" s="21" t="s">
        <v>137</v>
      </c>
      <c r="AU270" s="21" t="s">
        <v>85</v>
      </c>
      <c r="AY270" s="21" t="s">
        <v>135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1" t="s">
        <v>83</v>
      </c>
      <c r="BK270" s="229">
        <f>ROUND(I270*H270,2)</f>
        <v>0</v>
      </c>
      <c r="BL270" s="21" t="s">
        <v>142</v>
      </c>
      <c r="BM270" s="21" t="s">
        <v>693</v>
      </c>
    </row>
    <row r="271" s="1" customFormat="1" ht="25.5" customHeight="1">
      <c r="B271" s="43"/>
      <c r="C271" s="218" t="s">
        <v>694</v>
      </c>
      <c r="D271" s="218" t="s">
        <v>137</v>
      </c>
      <c r="E271" s="219" t="s">
        <v>695</v>
      </c>
      <c r="F271" s="220" t="s">
        <v>696</v>
      </c>
      <c r="G271" s="221" t="s">
        <v>199</v>
      </c>
      <c r="H271" s="222">
        <v>3685.3040000000001</v>
      </c>
      <c r="I271" s="223"/>
      <c r="J271" s="224">
        <f>ROUND(I271*H271,2)</f>
        <v>0</v>
      </c>
      <c r="K271" s="220" t="s">
        <v>141</v>
      </c>
      <c r="L271" s="69"/>
      <c r="M271" s="225" t="s">
        <v>21</v>
      </c>
      <c r="N271" s="226" t="s">
        <v>46</v>
      </c>
      <c r="O271" s="44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1" t="s">
        <v>142</v>
      </c>
      <c r="AT271" s="21" t="s">
        <v>137</v>
      </c>
      <c r="AU271" s="21" t="s">
        <v>85</v>
      </c>
      <c r="AY271" s="21" t="s">
        <v>135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21" t="s">
        <v>83</v>
      </c>
      <c r="BK271" s="229">
        <f>ROUND(I271*H271,2)</f>
        <v>0</v>
      </c>
      <c r="BL271" s="21" t="s">
        <v>142</v>
      </c>
      <c r="BM271" s="21" t="s">
        <v>697</v>
      </c>
    </row>
    <row r="272" s="11" customFormat="1">
      <c r="B272" s="230"/>
      <c r="C272" s="231"/>
      <c r="D272" s="232" t="s">
        <v>162</v>
      </c>
      <c r="E272" s="231"/>
      <c r="F272" s="234" t="s">
        <v>698</v>
      </c>
      <c r="G272" s="231"/>
      <c r="H272" s="235">
        <v>3685.3040000000001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162</v>
      </c>
      <c r="AU272" s="241" t="s">
        <v>85</v>
      </c>
      <c r="AV272" s="11" t="s">
        <v>85</v>
      </c>
      <c r="AW272" s="11" t="s">
        <v>6</v>
      </c>
      <c r="AX272" s="11" t="s">
        <v>83</v>
      </c>
      <c r="AY272" s="241" t="s">
        <v>135</v>
      </c>
    </row>
    <row r="273" s="10" customFormat="1" ht="37.44001" customHeight="1">
      <c r="B273" s="202"/>
      <c r="C273" s="203"/>
      <c r="D273" s="204" t="s">
        <v>74</v>
      </c>
      <c r="E273" s="205" t="s">
        <v>699</v>
      </c>
      <c r="F273" s="205" t="s">
        <v>700</v>
      </c>
      <c r="G273" s="203"/>
      <c r="H273" s="203"/>
      <c r="I273" s="206"/>
      <c r="J273" s="207">
        <f>BK273</f>
        <v>0</v>
      </c>
      <c r="K273" s="203"/>
      <c r="L273" s="208"/>
      <c r="M273" s="209"/>
      <c r="N273" s="210"/>
      <c r="O273" s="210"/>
      <c r="P273" s="211">
        <f>P274</f>
        <v>0</v>
      </c>
      <c r="Q273" s="210"/>
      <c r="R273" s="211">
        <f>R274</f>
        <v>0</v>
      </c>
      <c r="S273" s="210"/>
      <c r="T273" s="212">
        <f>T274</f>
        <v>0</v>
      </c>
      <c r="AR273" s="213" t="s">
        <v>142</v>
      </c>
      <c r="AT273" s="214" t="s">
        <v>74</v>
      </c>
      <c r="AU273" s="214" t="s">
        <v>75</v>
      </c>
      <c r="AY273" s="213" t="s">
        <v>135</v>
      </c>
      <c r="BK273" s="215">
        <f>BK274</f>
        <v>0</v>
      </c>
    </row>
    <row r="274" s="10" customFormat="1" ht="19.92" customHeight="1">
      <c r="B274" s="202"/>
      <c r="C274" s="203"/>
      <c r="D274" s="204" t="s">
        <v>74</v>
      </c>
      <c r="E274" s="216" t="s">
        <v>701</v>
      </c>
      <c r="F274" s="216" t="s">
        <v>702</v>
      </c>
      <c r="G274" s="203"/>
      <c r="H274" s="203"/>
      <c r="I274" s="206"/>
      <c r="J274" s="217">
        <f>BK274</f>
        <v>0</v>
      </c>
      <c r="K274" s="203"/>
      <c r="L274" s="208"/>
      <c r="M274" s="209"/>
      <c r="N274" s="210"/>
      <c r="O274" s="210"/>
      <c r="P274" s="211">
        <f>SUM(P275:P277)</f>
        <v>0</v>
      </c>
      <c r="Q274" s="210"/>
      <c r="R274" s="211">
        <f>SUM(R275:R277)</f>
        <v>0</v>
      </c>
      <c r="S274" s="210"/>
      <c r="T274" s="212">
        <f>SUM(T275:T277)</f>
        <v>0</v>
      </c>
      <c r="AR274" s="213" t="s">
        <v>142</v>
      </c>
      <c r="AT274" s="214" t="s">
        <v>74</v>
      </c>
      <c r="AU274" s="214" t="s">
        <v>83</v>
      </c>
      <c r="AY274" s="213" t="s">
        <v>135</v>
      </c>
      <c r="BK274" s="215">
        <f>SUM(BK275:BK277)</f>
        <v>0</v>
      </c>
    </row>
    <row r="275" s="1" customFormat="1" ht="25.5" customHeight="1">
      <c r="B275" s="43"/>
      <c r="C275" s="218" t="s">
        <v>703</v>
      </c>
      <c r="D275" s="218" t="s">
        <v>137</v>
      </c>
      <c r="E275" s="219" t="s">
        <v>704</v>
      </c>
      <c r="F275" s="220" t="s">
        <v>705</v>
      </c>
      <c r="G275" s="221" t="s">
        <v>218</v>
      </c>
      <c r="H275" s="222">
        <v>8</v>
      </c>
      <c r="I275" s="223"/>
      <c r="J275" s="224">
        <f>ROUND(I275*H275,2)</f>
        <v>0</v>
      </c>
      <c r="K275" s="220" t="s">
        <v>21</v>
      </c>
      <c r="L275" s="69"/>
      <c r="M275" s="225" t="s">
        <v>21</v>
      </c>
      <c r="N275" s="226" t="s">
        <v>46</v>
      </c>
      <c r="O275" s="44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1" t="s">
        <v>287</v>
      </c>
      <c r="AT275" s="21" t="s">
        <v>137</v>
      </c>
      <c r="AU275" s="21" t="s">
        <v>85</v>
      </c>
      <c r="AY275" s="21" t="s">
        <v>135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1" t="s">
        <v>83</v>
      </c>
      <c r="BK275" s="229">
        <f>ROUND(I275*H275,2)</f>
        <v>0</v>
      </c>
      <c r="BL275" s="21" t="s">
        <v>287</v>
      </c>
      <c r="BM275" s="21" t="s">
        <v>706</v>
      </c>
    </row>
    <row r="276" s="1" customFormat="1" ht="25.5" customHeight="1">
      <c r="B276" s="43"/>
      <c r="C276" s="218" t="s">
        <v>707</v>
      </c>
      <c r="D276" s="218" t="s">
        <v>137</v>
      </c>
      <c r="E276" s="219" t="s">
        <v>708</v>
      </c>
      <c r="F276" s="220" t="s">
        <v>709</v>
      </c>
      <c r="G276" s="221" t="s">
        <v>171</v>
      </c>
      <c r="H276" s="222">
        <v>170</v>
      </c>
      <c r="I276" s="223"/>
      <c r="J276" s="224">
        <f>ROUND(I276*H276,2)</f>
        <v>0</v>
      </c>
      <c r="K276" s="220" t="s">
        <v>21</v>
      </c>
      <c r="L276" s="69"/>
      <c r="M276" s="225" t="s">
        <v>21</v>
      </c>
      <c r="N276" s="226" t="s">
        <v>46</v>
      </c>
      <c r="O276" s="44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1" t="s">
        <v>287</v>
      </c>
      <c r="AT276" s="21" t="s">
        <v>137</v>
      </c>
      <c r="AU276" s="21" t="s">
        <v>85</v>
      </c>
      <c r="AY276" s="21" t="s">
        <v>135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1" t="s">
        <v>83</v>
      </c>
      <c r="BK276" s="229">
        <f>ROUND(I276*H276,2)</f>
        <v>0</v>
      </c>
      <c r="BL276" s="21" t="s">
        <v>287</v>
      </c>
      <c r="BM276" s="21" t="s">
        <v>710</v>
      </c>
    </row>
    <row r="277" s="1" customFormat="1" ht="16.5" customHeight="1">
      <c r="B277" s="43"/>
      <c r="C277" s="218" t="s">
        <v>711</v>
      </c>
      <c r="D277" s="218" t="s">
        <v>137</v>
      </c>
      <c r="E277" s="219" t="s">
        <v>712</v>
      </c>
      <c r="F277" s="220" t="s">
        <v>713</v>
      </c>
      <c r="G277" s="221" t="s">
        <v>218</v>
      </c>
      <c r="H277" s="222">
        <v>32</v>
      </c>
      <c r="I277" s="223"/>
      <c r="J277" s="224">
        <f>ROUND(I277*H277,2)</f>
        <v>0</v>
      </c>
      <c r="K277" s="220" t="s">
        <v>21</v>
      </c>
      <c r="L277" s="69"/>
      <c r="M277" s="225" t="s">
        <v>21</v>
      </c>
      <c r="N277" s="252" t="s">
        <v>46</v>
      </c>
      <c r="O277" s="253"/>
      <c r="P277" s="254">
        <f>O277*H277</f>
        <v>0</v>
      </c>
      <c r="Q277" s="254">
        <v>0</v>
      </c>
      <c r="R277" s="254">
        <f>Q277*H277</f>
        <v>0</v>
      </c>
      <c r="S277" s="254">
        <v>0</v>
      </c>
      <c r="T277" s="255">
        <f>S277*H277</f>
        <v>0</v>
      </c>
      <c r="AR277" s="21" t="s">
        <v>287</v>
      </c>
      <c r="AT277" s="21" t="s">
        <v>137</v>
      </c>
      <c r="AU277" s="21" t="s">
        <v>85</v>
      </c>
      <c r="AY277" s="21" t="s">
        <v>135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21" t="s">
        <v>83</v>
      </c>
      <c r="BK277" s="229">
        <f>ROUND(I277*H277,2)</f>
        <v>0</v>
      </c>
      <c r="BL277" s="21" t="s">
        <v>287</v>
      </c>
      <c r="BM277" s="21" t="s">
        <v>714</v>
      </c>
    </row>
    <row r="278" s="1" customFormat="1" ht="6.96" customHeight="1">
      <c r="B278" s="64"/>
      <c r="C278" s="65"/>
      <c r="D278" s="65"/>
      <c r="E278" s="65"/>
      <c r="F278" s="65"/>
      <c r="G278" s="65"/>
      <c r="H278" s="65"/>
      <c r="I278" s="163"/>
      <c r="J278" s="65"/>
      <c r="K278" s="65"/>
      <c r="L278" s="69"/>
    </row>
  </sheetData>
  <sheetProtection sheet="1" autoFilter="0" formatColumns="0" formatRows="0" objects="1" scenarios="1" spinCount="100000" saltValue="eBqgZVnoxeNsUberCR3JhZfryXfYXMaambQPxMBo51FE1apx8C7NN6NYw0NwUzVAN4cuMxLR7exU0yqq32n5ww==" hashValue="0at3GnvhBo7vesThvEKYGsMXLymxk+Jn8qMPpKJ3H0VFZC57m00hbB3EAsXVt36goYMFdSA0GHDYgJBAgGOuQg==" algorithmName="SHA-512" password="CC35"/>
  <autoFilter ref="C88:K27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92</v>
      </c>
      <c r="G1" s="136" t="s">
        <v>93</v>
      </c>
      <c r="H1" s="136"/>
      <c r="I1" s="137"/>
      <c r="J1" s="136" t="s">
        <v>94</v>
      </c>
      <c r="K1" s="135" t="s">
        <v>95</v>
      </c>
      <c r="L1" s="136" t="s">
        <v>96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88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85</v>
      </c>
    </row>
    <row r="4" ht="36.96" customHeight="1">
      <c r="B4" s="25"/>
      <c r="C4" s="26"/>
      <c r="D4" s="27" t="s">
        <v>97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Rekonstrukce ulice Jungmannova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98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715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20. 7. 2018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29</v>
      </c>
      <c r="K14" s="48"/>
    </row>
    <row r="15" s="1" customFormat="1" ht="18" customHeight="1">
      <c r="B15" s="43"/>
      <c r="C15" s="44"/>
      <c r="D15" s="44"/>
      <c r="E15" s="32" t="s">
        <v>100</v>
      </c>
      <c r="F15" s="44"/>
      <c r="G15" s="44"/>
      <c r="H15" s="44"/>
      <c r="I15" s="143" t="s">
        <v>31</v>
      </c>
      <c r="J15" s="32" t="s">
        <v>32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33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31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35</v>
      </c>
      <c r="E20" s="44"/>
      <c r="F20" s="44"/>
      <c r="G20" s="44"/>
      <c r="H20" s="44"/>
      <c r="I20" s="143" t="s">
        <v>28</v>
      </c>
      <c r="J20" s="32" t="s">
        <v>36</v>
      </c>
      <c r="K20" s="48"/>
    </row>
    <row r="21" s="1" customFormat="1" ht="18" customHeight="1">
      <c r="B21" s="43"/>
      <c r="C21" s="44"/>
      <c r="D21" s="44"/>
      <c r="E21" s="32" t="s">
        <v>37</v>
      </c>
      <c r="F21" s="44"/>
      <c r="G21" s="44"/>
      <c r="H21" s="44"/>
      <c r="I21" s="143" t="s">
        <v>31</v>
      </c>
      <c r="J21" s="32" t="s">
        <v>38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ROUND(J86,2)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="1" customFormat="1" ht="14.4" customHeight="1">
      <c r="B30" s="43"/>
      <c r="C30" s="44"/>
      <c r="D30" s="52" t="s">
        <v>45</v>
      </c>
      <c r="E30" s="52" t="s">
        <v>46</v>
      </c>
      <c r="F30" s="154">
        <f>ROUND(SUM(BE86:BE179), 2)</f>
        <v>0</v>
      </c>
      <c r="G30" s="44"/>
      <c r="H30" s="44"/>
      <c r="I30" s="155">
        <v>0.20999999999999999</v>
      </c>
      <c r="J30" s="154">
        <f>ROUND(ROUND((SUM(BE86:BE179)), 2)*I30, 2)</f>
        <v>0</v>
      </c>
      <c r="K30" s="48"/>
    </row>
    <row r="31" s="1" customFormat="1" ht="14.4" customHeight="1">
      <c r="B31" s="43"/>
      <c r="C31" s="44"/>
      <c r="D31" s="44"/>
      <c r="E31" s="52" t="s">
        <v>47</v>
      </c>
      <c r="F31" s="154">
        <f>ROUND(SUM(BF86:BF179), 2)</f>
        <v>0</v>
      </c>
      <c r="G31" s="44"/>
      <c r="H31" s="44"/>
      <c r="I31" s="155">
        <v>0.14999999999999999</v>
      </c>
      <c r="J31" s="154">
        <f>ROUND(ROUND((SUM(BF86:BF179)),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48</v>
      </c>
      <c r="F32" s="154">
        <f>ROUND(SUM(BG86:BG179),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49</v>
      </c>
      <c r="F33" s="154">
        <f>ROUND(SUM(BH86:BH179),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50</v>
      </c>
      <c r="F34" s="154">
        <f>ROUND(SUM(BI86:BI179),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101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Rekonstrukce ulice Jungmannova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98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SO 102, SO 801 - Chodníky a Architektonické řešení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Praha 1</v>
      </c>
      <c r="G49" s="44"/>
      <c r="H49" s="44"/>
      <c r="I49" s="143" t="s">
        <v>25</v>
      </c>
      <c r="J49" s="144" t="str">
        <f>IF(J12="","",J12)</f>
        <v>20. 7. 2018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TSK hl.m. Prahy, a.s.</v>
      </c>
      <c r="G51" s="44"/>
      <c r="H51" s="44"/>
      <c r="I51" s="143" t="s">
        <v>35</v>
      </c>
      <c r="J51" s="41" t="str">
        <f>E21</f>
        <v>Sinpps s.r.o.</v>
      </c>
      <c r="K51" s="48"/>
    </row>
    <row r="52" s="1" customFormat="1" ht="14.4" customHeight="1">
      <c r="B52" s="43"/>
      <c r="C52" s="37" t="s">
        <v>33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102</v>
      </c>
      <c r="D54" s="156"/>
      <c r="E54" s="156"/>
      <c r="F54" s="156"/>
      <c r="G54" s="156"/>
      <c r="H54" s="156"/>
      <c r="I54" s="170"/>
      <c r="J54" s="171" t="s">
        <v>103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104</v>
      </c>
      <c r="D56" s="44"/>
      <c r="E56" s="44"/>
      <c r="F56" s="44"/>
      <c r="G56" s="44"/>
      <c r="H56" s="44"/>
      <c r="I56" s="141"/>
      <c r="J56" s="152">
        <f>J86</f>
        <v>0</v>
      </c>
      <c r="K56" s="48"/>
      <c r="AU56" s="21" t="s">
        <v>105</v>
      </c>
    </row>
    <row r="57" s="7" customFormat="1" ht="24.96" customHeight="1">
      <c r="B57" s="174"/>
      <c r="C57" s="175"/>
      <c r="D57" s="176" t="s">
        <v>106</v>
      </c>
      <c r="E57" s="177"/>
      <c r="F57" s="177"/>
      <c r="G57" s="177"/>
      <c r="H57" s="177"/>
      <c r="I57" s="178"/>
      <c r="J57" s="179">
        <f>J87</f>
        <v>0</v>
      </c>
      <c r="K57" s="180"/>
    </row>
    <row r="58" s="8" customFormat="1" ht="19.92" customHeight="1">
      <c r="B58" s="181"/>
      <c r="C58" s="182"/>
      <c r="D58" s="183" t="s">
        <v>107</v>
      </c>
      <c r="E58" s="184"/>
      <c r="F58" s="184"/>
      <c r="G58" s="184"/>
      <c r="H58" s="184"/>
      <c r="I58" s="185"/>
      <c r="J58" s="186">
        <f>J88</f>
        <v>0</v>
      </c>
      <c r="K58" s="187"/>
    </row>
    <row r="59" s="8" customFormat="1" ht="19.92" customHeight="1">
      <c r="B59" s="181"/>
      <c r="C59" s="182"/>
      <c r="D59" s="183" t="s">
        <v>111</v>
      </c>
      <c r="E59" s="184"/>
      <c r="F59" s="184"/>
      <c r="G59" s="184"/>
      <c r="H59" s="184"/>
      <c r="I59" s="185"/>
      <c r="J59" s="186">
        <f>J106</f>
        <v>0</v>
      </c>
      <c r="K59" s="187"/>
    </row>
    <row r="60" s="8" customFormat="1" ht="19.92" customHeight="1">
      <c r="B60" s="181"/>
      <c r="C60" s="182"/>
      <c r="D60" s="183" t="s">
        <v>716</v>
      </c>
      <c r="E60" s="184"/>
      <c r="F60" s="184"/>
      <c r="G60" s="184"/>
      <c r="H60" s="184"/>
      <c r="I60" s="185"/>
      <c r="J60" s="186">
        <f>J121</f>
        <v>0</v>
      </c>
      <c r="K60" s="187"/>
    </row>
    <row r="61" s="8" customFormat="1" ht="19.92" customHeight="1">
      <c r="B61" s="181"/>
      <c r="C61" s="182"/>
      <c r="D61" s="183" t="s">
        <v>112</v>
      </c>
      <c r="E61" s="184"/>
      <c r="F61" s="184"/>
      <c r="G61" s="184"/>
      <c r="H61" s="184"/>
      <c r="I61" s="185"/>
      <c r="J61" s="186">
        <f>J124</f>
        <v>0</v>
      </c>
      <c r="K61" s="187"/>
    </row>
    <row r="62" s="8" customFormat="1" ht="19.92" customHeight="1">
      <c r="B62" s="181"/>
      <c r="C62" s="182"/>
      <c r="D62" s="183" t="s">
        <v>113</v>
      </c>
      <c r="E62" s="184"/>
      <c r="F62" s="184"/>
      <c r="G62" s="184"/>
      <c r="H62" s="184"/>
      <c r="I62" s="185"/>
      <c r="J62" s="186">
        <f>J134</f>
        <v>0</v>
      </c>
      <c r="K62" s="187"/>
    </row>
    <row r="63" s="8" customFormat="1" ht="19.92" customHeight="1">
      <c r="B63" s="181"/>
      <c r="C63" s="182"/>
      <c r="D63" s="183" t="s">
        <v>115</v>
      </c>
      <c r="E63" s="184"/>
      <c r="F63" s="184"/>
      <c r="G63" s="184"/>
      <c r="H63" s="184"/>
      <c r="I63" s="185"/>
      <c r="J63" s="186">
        <f>J158</f>
        <v>0</v>
      </c>
      <c r="K63" s="187"/>
    </row>
    <row r="64" s="8" customFormat="1" ht="19.92" customHeight="1">
      <c r="B64" s="181"/>
      <c r="C64" s="182"/>
      <c r="D64" s="183" t="s">
        <v>116</v>
      </c>
      <c r="E64" s="184"/>
      <c r="F64" s="184"/>
      <c r="G64" s="184"/>
      <c r="H64" s="184"/>
      <c r="I64" s="185"/>
      <c r="J64" s="186">
        <f>J172</f>
        <v>0</v>
      </c>
      <c r="K64" s="187"/>
    </row>
    <row r="65" s="7" customFormat="1" ht="24.96" customHeight="1">
      <c r="B65" s="174"/>
      <c r="C65" s="175"/>
      <c r="D65" s="176" t="s">
        <v>117</v>
      </c>
      <c r="E65" s="177"/>
      <c r="F65" s="177"/>
      <c r="G65" s="177"/>
      <c r="H65" s="177"/>
      <c r="I65" s="178"/>
      <c r="J65" s="179">
        <f>J177</f>
        <v>0</v>
      </c>
      <c r="K65" s="180"/>
    </row>
    <row r="66" s="8" customFormat="1" ht="19.92" customHeight="1">
      <c r="B66" s="181"/>
      <c r="C66" s="182"/>
      <c r="D66" s="183" t="s">
        <v>118</v>
      </c>
      <c r="E66" s="184"/>
      <c r="F66" s="184"/>
      <c r="G66" s="184"/>
      <c r="H66" s="184"/>
      <c r="I66" s="185"/>
      <c r="J66" s="186">
        <f>J178</f>
        <v>0</v>
      </c>
      <c r="K66" s="187"/>
    </row>
    <row r="67" s="1" customFormat="1" ht="21.84" customHeight="1">
      <c r="B67" s="43"/>
      <c r="C67" s="44"/>
      <c r="D67" s="44"/>
      <c r="E67" s="44"/>
      <c r="F67" s="44"/>
      <c r="G67" s="44"/>
      <c r="H67" s="44"/>
      <c r="I67" s="141"/>
      <c r="J67" s="44"/>
      <c r="K67" s="48"/>
    </row>
    <row r="68" s="1" customFormat="1" ht="6.96" customHeight="1">
      <c r="B68" s="64"/>
      <c r="C68" s="65"/>
      <c r="D68" s="65"/>
      <c r="E68" s="65"/>
      <c r="F68" s="65"/>
      <c r="G68" s="65"/>
      <c r="H68" s="65"/>
      <c r="I68" s="163"/>
      <c r="J68" s="65"/>
      <c r="K68" s="66"/>
    </row>
    <row r="72" s="1" customFormat="1" ht="6.96" customHeight="1">
      <c r="B72" s="67"/>
      <c r="C72" s="68"/>
      <c r="D72" s="68"/>
      <c r="E72" s="68"/>
      <c r="F72" s="68"/>
      <c r="G72" s="68"/>
      <c r="H72" s="68"/>
      <c r="I72" s="166"/>
      <c r="J72" s="68"/>
      <c r="K72" s="68"/>
      <c r="L72" s="69"/>
    </row>
    <row r="73" s="1" customFormat="1" ht="36.96" customHeight="1">
      <c r="B73" s="43"/>
      <c r="C73" s="70" t="s">
        <v>119</v>
      </c>
      <c r="D73" s="71"/>
      <c r="E73" s="71"/>
      <c r="F73" s="71"/>
      <c r="G73" s="71"/>
      <c r="H73" s="71"/>
      <c r="I73" s="188"/>
      <c r="J73" s="71"/>
      <c r="K73" s="71"/>
      <c r="L73" s="69"/>
    </row>
    <row r="74" s="1" customFormat="1" ht="6.96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="1" customFormat="1" ht="14.4" customHeight="1">
      <c r="B75" s="43"/>
      <c r="C75" s="73" t="s">
        <v>18</v>
      </c>
      <c r="D75" s="71"/>
      <c r="E75" s="71"/>
      <c r="F75" s="71"/>
      <c r="G75" s="71"/>
      <c r="H75" s="71"/>
      <c r="I75" s="188"/>
      <c r="J75" s="71"/>
      <c r="K75" s="71"/>
      <c r="L75" s="69"/>
    </row>
    <row r="76" s="1" customFormat="1" ht="16.5" customHeight="1">
      <c r="B76" s="43"/>
      <c r="C76" s="71"/>
      <c r="D76" s="71"/>
      <c r="E76" s="189" t="str">
        <f>E7</f>
        <v>Rekonstrukce ulice Jungmannova</v>
      </c>
      <c r="F76" s="73"/>
      <c r="G76" s="73"/>
      <c r="H76" s="73"/>
      <c r="I76" s="188"/>
      <c r="J76" s="71"/>
      <c r="K76" s="71"/>
      <c r="L76" s="69"/>
    </row>
    <row r="77" s="1" customFormat="1" ht="14.4" customHeight="1">
      <c r="B77" s="43"/>
      <c r="C77" s="73" t="s">
        <v>98</v>
      </c>
      <c r="D77" s="71"/>
      <c r="E77" s="71"/>
      <c r="F77" s="71"/>
      <c r="G77" s="71"/>
      <c r="H77" s="71"/>
      <c r="I77" s="188"/>
      <c r="J77" s="71"/>
      <c r="K77" s="71"/>
      <c r="L77" s="69"/>
    </row>
    <row r="78" s="1" customFormat="1" ht="17.25" customHeight="1">
      <c r="B78" s="43"/>
      <c r="C78" s="71"/>
      <c r="D78" s="71"/>
      <c r="E78" s="79" t="str">
        <f>E9</f>
        <v>SO 102, SO 801 - Chodníky a Architektonické řešení</v>
      </c>
      <c r="F78" s="71"/>
      <c r="G78" s="71"/>
      <c r="H78" s="71"/>
      <c r="I78" s="188"/>
      <c r="J78" s="71"/>
      <c r="K78" s="71"/>
      <c r="L78" s="69"/>
    </row>
    <row r="79" s="1" customFormat="1" ht="6.96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="1" customFormat="1" ht="18" customHeight="1">
      <c r="B80" s="43"/>
      <c r="C80" s="73" t="s">
        <v>23</v>
      </c>
      <c r="D80" s="71"/>
      <c r="E80" s="71"/>
      <c r="F80" s="190" t="str">
        <f>F12</f>
        <v>Praha 1</v>
      </c>
      <c r="G80" s="71"/>
      <c r="H80" s="71"/>
      <c r="I80" s="191" t="s">
        <v>25</v>
      </c>
      <c r="J80" s="82" t="str">
        <f>IF(J12="","",J12)</f>
        <v>20. 7. 2018</v>
      </c>
      <c r="K80" s="71"/>
      <c r="L80" s="69"/>
    </row>
    <row r="81" s="1" customFormat="1" ht="6.96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="1" customFormat="1">
      <c r="B82" s="43"/>
      <c r="C82" s="73" t="s">
        <v>27</v>
      </c>
      <c r="D82" s="71"/>
      <c r="E82" s="71"/>
      <c r="F82" s="190" t="str">
        <f>E15</f>
        <v>TSK hl.m. Prahy, a.s.</v>
      </c>
      <c r="G82" s="71"/>
      <c r="H82" s="71"/>
      <c r="I82" s="191" t="s">
        <v>35</v>
      </c>
      <c r="J82" s="190" t="str">
        <f>E21</f>
        <v>Sinpps s.r.o.</v>
      </c>
      <c r="K82" s="71"/>
      <c r="L82" s="69"/>
    </row>
    <row r="83" s="1" customFormat="1" ht="14.4" customHeight="1">
      <c r="B83" s="43"/>
      <c r="C83" s="73" t="s">
        <v>33</v>
      </c>
      <c r="D83" s="71"/>
      <c r="E83" s="71"/>
      <c r="F83" s="190" t="str">
        <f>IF(E18="","",E18)</f>
        <v/>
      </c>
      <c r="G83" s="71"/>
      <c r="H83" s="71"/>
      <c r="I83" s="188"/>
      <c r="J83" s="71"/>
      <c r="K83" s="71"/>
      <c r="L83" s="69"/>
    </row>
    <row r="84" s="1" customFormat="1" ht="10.32" customHeight="1">
      <c r="B84" s="43"/>
      <c r="C84" s="71"/>
      <c r="D84" s="71"/>
      <c r="E84" s="71"/>
      <c r="F84" s="71"/>
      <c r="G84" s="71"/>
      <c r="H84" s="71"/>
      <c r="I84" s="188"/>
      <c r="J84" s="71"/>
      <c r="K84" s="71"/>
      <c r="L84" s="69"/>
    </row>
    <row r="85" s="9" customFormat="1" ht="29.28" customHeight="1">
      <c r="B85" s="192"/>
      <c r="C85" s="193" t="s">
        <v>120</v>
      </c>
      <c r="D85" s="194" t="s">
        <v>60</v>
      </c>
      <c r="E85" s="194" t="s">
        <v>56</v>
      </c>
      <c r="F85" s="194" t="s">
        <v>121</v>
      </c>
      <c r="G85" s="194" t="s">
        <v>122</v>
      </c>
      <c r="H85" s="194" t="s">
        <v>123</v>
      </c>
      <c r="I85" s="195" t="s">
        <v>124</v>
      </c>
      <c r="J85" s="194" t="s">
        <v>103</v>
      </c>
      <c r="K85" s="196" t="s">
        <v>125</v>
      </c>
      <c r="L85" s="197"/>
      <c r="M85" s="99" t="s">
        <v>126</v>
      </c>
      <c r="N85" s="100" t="s">
        <v>45</v>
      </c>
      <c r="O85" s="100" t="s">
        <v>127</v>
      </c>
      <c r="P85" s="100" t="s">
        <v>128</v>
      </c>
      <c r="Q85" s="100" t="s">
        <v>129</v>
      </c>
      <c r="R85" s="100" t="s">
        <v>130</v>
      </c>
      <c r="S85" s="100" t="s">
        <v>131</v>
      </c>
      <c r="T85" s="101" t="s">
        <v>132</v>
      </c>
    </row>
    <row r="86" s="1" customFormat="1" ht="29.28" customHeight="1">
      <c r="B86" s="43"/>
      <c r="C86" s="105" t="s">
        <v>104</v>
      </c>
      <c r="D86" s="71"/>
      <c r="E86" s="71"/>
      <c r="F86" s="71"/>
      <c r="G86" s="71"/>
      <c r="H86" s="71"/>
      <c r="I86" s="188"/>
      <c r="J86" s="198">
        <f>BK86</f>
        <v>0</v>
      </c>
      <c r="K86" s="71"/>
      <c r="L86" s="69"/>
      <c r="M86" s="102"/>
      <c r="N86" s="103"/>
      <c r="O86" s="103"/>
      <c r="P86" s="199">
        <f>P87+P177</f>
        <v>0</v>
      </c>
      <c r="Q86" s="103"/>
      <c r="R86" s="199">
        <f>R87+R177</f>
        <v>807.36458000000005</v>
      </c>
      <c r="S86" s="103"/>
      <c r="T86" s="200">
        <f>T87+T177</f>
        <v>1640.4639999999997</v>
      </c>
      <c r="AT86" s="21" t="s">
        <v>74</v>
      </c>
      <c r="AU86" s="21" t="s">
        <v>105</v>
      </c>
      <c r="BK86" s="201">
        <f>BK87+BK177</f>
        <v>0</v>
      </c>
    </row>
    <row r="87" s="10" customFormat="1" ht="37.44001" customHeight="1">
      <c r="B87" s="202"/>
      <c r="C87" s="203"/>
      <c r="D87" s="204" t="s">
        <v>74</v>
      </c>
      <c r="E87" s="205" t="s">
        <v>133</v>
      </c>
      <c r="F87" s="205" t="s">
        <v>134</v>
      </c>
      <c r="G87" s="203"/>
      <c r="H87" s="203"/>
      <c r="I87" s="206"/>
      <c r="J87" s="207">
        <f>BK87</f>
        <v>0</v>
      </c>
      <c r="K87" s="203"/>
      <c r="L87" s="208"/>
      <c r="M87" s="209"/>
      <c r="N87" s="210"/>
      <c r="O87" s="210"/>
      <c r="P87" s="211">
        <f>P88+P106+P121+P124+P134+P158+P172</f>
        <v>0</v>
      </c>
      <c r="Q87" s="210"/>
      <c r="R87" s="211">
        <f>R88+R106+R121+R124+R134+R158+R172</f>
        <v>807.36458000000005</v>
      </c>
      <c r="S87" s="210"/>
      <c r="T87" s="212">
        <f>T88+T106+T121+T124+T134+T158+T172</f>
        <v>1640.4639999999997</v>
      </c>
      <c r="AR87" s="213" t="s">
        <v>83</v>
      </c>
      <c r="AT87" s="214" t="s">
        <v>74</v>
      </c>
      <c r="AU87" s="214" t="s">
        <v>75</v>
      </c>
      <c r="AY87" s="213" t="s">
        <v>135</v>
      </c>
      <c r="BK87" s="215">
        <f>BK88+BK106+BK121+BK124+BK134+BK158+BK172</f>
        <v>0</v>
      </c>
    </row>
    <row r="88" s="10" customFormat="1" ht="19.92" customHeight="1">
      <c r="B88" s="202"/>
      <c r="C88" s="203"/>
      <c r="D88" s="204" t="s">
        <v>74</v>
      </c>
      <c r="E88" s="216" t="s">
        <v>83</v>
      </c>
      <c r="F88" s="216" t="s">
        <v>136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SUM(P89:P105)</f>
        <v>0</v>
      </c>
      <c r="Q88" s="210"/>
      <c r="R88" s="211">
        <f>SUM(R89:R105)</f>
        <v>0</v>
      </c>
      <c r="S88" s="210"/>
      <c r="T88" s="212">
        <f>SUM(T89:T105)</f>
        <v>1640.4639999999997</v>
      </c>
      <c r="AR88" s="213" t="s">
        <v>83</v>
      </c>
      <c r="AT88" s="214" t="s">
        <v>74</v>
      </c>
      <c r="AU88" s="214" t="s">
        <v>83</v>
      </c>
      <c r="AY88" s="213" t="s">
        <v>135</v>
      </c>
      <c r="BK88" s="215">
        <f>SUM(BK89:BK105)</f>
        <v>0</v>
      </c>
    </row>
    <row r="89" s="1" customFormat="1" ht="25.5" customHeight="1">
      <c r="B89" s="43"/>
      <c r="C89" s="218" t="s">
        <v>83</v>
      </c>
      <c r="D89" s="218" t="s">
        <v>137</v>
      </c>
      <c r="E89" s="219" t="s">
        <v>717</v>
      </c>
      <c r="F89" s="220" t="s">
        <v>718</v>
      </c>
      <c r="G89" s="221" t="s">
        <v>140</v>
      </c>
      <c r="H89" s="222">
        <v>1180</v>
      </c>
      <c r="I89" s="223"/>
      <c r="J89" s="224">
        <f>ROUND(I89*H89,2)</f>
        <v>0</v>
      </c>
      <c r="K89" s="220" t="s">
        <v>141</v>
      </c>
      <c r="L89" s="69"/>
      <c r="M89" s="225" t="s">
        <v>21</v>
      </c>
      <c r="N89" s="226" t="s">
        <v>46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0.098000000000000004</v>
      </c>
      <c r="T89" s="228">
        <f>S89*H89</f>
        <v>115.64</v>
      </c>
      <c r="AR89" s="21" t="s">
        <v>142</v>
      </c>
      <c r="AT89" s="21" t="s">
        <v>137</v>
      </c>
      <c r="AU89" s="21" t="s">
        <v>85</v>
      </c>
      <c r="AY89" s="21" t="s">
        <v>135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83</v>
      </c>
      <c r="BK89" s="229">
        <f>ROUND(I89*H89,2)</f>
        <v>0</v>
      </c>
      <c r="BL89" s="21" t="s">
        <v>142</v>
      </c>
      <c r="BM89" s="21" t="s">
        <v>719</v>
      </c>
    </row>
    <row r="90" s="1" customFormat="1" ht="25.5" customHeight="1">
      <c r="B90" s="43"/>
      <c r="C90" s="218" t="s">
        <v>85</v>
      </c>
      <c r="D90" s="218" t="s">
        <v>137</v>
      </c>
      <c r="E90" s="219" t="s">
        <v>720</v>
      </c>
      <c r="F90" s="220" t="s">
        <v>721</v>
      </c>
      <c r="G90" s="221" t="s">
        <v>140</v>
      </c>
      <c r="H90" s="222">
        <v>665</v>
      </c>
      <c r="I90" s="223"/>
      <c r="J90" s="224">
        <f>ROUND(I90*H90,2)</f>
        <v>0</v>
      </c>
      <c r="K90" s="220" t="s">
        <v>21</v>
      </c>
      <c r="L90" s="69"/>
      <c r="M90" s="225" t="s">
        <v>21</v>
      </c>
      <c r="N90" s="226" t="s">
        <v>46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0.28100000000000003</v>
      </c>
      <c r="T90" s="228">
        <f>S90*H90</f>
        <v>186.86500000000001</v>
      </c>
      <c r="AR90" s="21" t="s">
        <v>142</v>
      </c>
      <c r="AT90" s="21" t="s">
        <v>137</v>
      </c>
      <c r="AU90" s="21" t="s">
        <v>85</v>
      </c>
      <c r="AY90" s="21" t="s">
        <v>135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83</v>
      </c>
      <c r="BK90" s="229">
        <f>ROUND(I90*H90,2)</f>
        <v>0</v>
      </c>
      <c r="BL90" s="21" t="s">
        <v>142</v>
      </c>
      <c r="BM90" s="21" t="s">
        <v>722</v>
      </c>
    </row>
    <row r="91" s="1" customFormat="1" ht="25.5" customHeight="1">
      <c r="B91" s="43"/>
      <c r="C91" s="218" t="s">
        <v>147</v>
      </c>
      <c r="D91" s="218" t="s">
        <v>137</v>
      </c>
      <c r="E91" s="219" t="s">
        <v>723</v>
      </c>
      <c r="F91" s="220" t="s">
        <v>724</v>
      </c>
      <c r="G91" s="221" t="s">
        <v>140</v>
      </c>
      <c r="H91" s="222">
        <v>665</v>
      </c>
      <c r="I91" s="223"/>
      <c r="J91" s="224">
        <f>ROUND(I91*H91,2)</f>
        <v>0</v>
      </c>
      <c r="K91" s="220" t="s">
        <v>21</v>
      </c>
      <c r="L91" s="69"/>
      <c r="M91" s="225" t="s">
        <v>21</v>
      </c>
      <c r="N91" s="226" t="s">
        <v>46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0.28100000000000003</v>
      </c>
      <c r="T91" s="228">
        <f>S91*H91</f>
        <v>186.86500000000001</v>
      </c>
      <c r="AR91" s="21" t="s">
        <v>142</v>
      </c>
      <c r="AT91" s="21" t="s">
        <v>137</v>
      </c>
      <c r="AU91" s="21" t="s">
        <v>85</v>
      </c>
      <c r="AY91" s="21" t="s">
        <v>135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83</v>
      </c>
      <c r="BK91" s="229">
        <f>ROUND(I91*H91,2)</f>
        <v>0</v>
      </c>
      <c r="BL91" s="21" t="s">
        <v>142</v>
      </c>
      <c r="BM91" s="21" t="s">
        <v>725</v>
      </c>
    </row>
    <row r="92" s="1" customFormat="1" ht="25.5" customHeight="1">
      <c r="B92" s="43"/>
      <c r="C92" s="218" t="s">
        <v>142</v>
      </c>
      <c r="D92" s="218" t="s">
        <v>137</v>
      </c>
      <c r="E92" s="219" t="s">
        <v>726</v>
      </c>
      <c r="F92" s="220" t="s">
        <v>727</v>
      </c>
      <c r="G92" s="221" t="s">
        <v>140</v>
      </c>
      <c r="H92" s="222">
        <v>40</v>
      </c>
      <c r="I92" s="223"/>
      <c r="J92" s="224">
        <f>ROUND(I92*H92,2)</f>
        <v>0</v>
      </c>
      <c r="K92" s="220" t="s">
        <v>141</v>
      </c>
      <c r="L92" s="69"/>
      <c r="M92" s="225" t="s">
        <v>21</v>
      </c>
      <c r="N92" s="226" t="s">
        <v>46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0.41699999999999998</v>
      </c>
      <c r="T92" s="228">
        <f>S92*H92</f>
        <v>16.68</v>
      </c>
      <c r="AR92" s="21" t="s">
        <v>142</v>
      </c>
      <c r="AT92" s="21" t="s">
        <v>137</v>
      </c>
      <c r="AU92" s="21" t="s">
        <v>85</v>
      </c>
      <c r="AY92" s="21" t="s">
        <v>135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83</v>
      </c>
      <c r="BK92" s="229">
        <f>ROUND(I92*H92,2)</f>
        <v>0</v>
      </c>
      <c r="BL92" s="21" t="s">
        <v>142</v>
      </c>
      <c r="BM92" s="21" t="s">
        <v>728</v>
      </c>
    </row>
    <row r="93" s="1" customFormat="1" ht="25.5" customHeight="1">
      <c r="B93" s="43"/>
      <c r="C93" s="218" t="s">
        <v>154</v>
      </c>
      <c r="D93" s="218" t="s">
        <v>137</v>
      </c>
      <c r="E93" s="219" t="s">
        <v>729</v>
      </c>
      <c r="F93" s="220" t="s">
        <v>730</v>
      </c>
      <c r="G93" s="221" t="s">
        <v>140</v>
      </c>
      <c r="H93" s="222">
        <v>50</v>
      </c>
      <c r="I93" s="223"/>
      <c r="J93" s="224">
        <f>ROUND(I93*H93,2)</f>
        <v>0</v>
      </c>
      <c r="K93" s="220" t="s">
        <v>141</v>
      </c>
      <c r="L93" s="69"/>
      <c r="M93" s="225" t="s">
        <v>21</v>
      </c>
      <c r="N93" s="226" t="s">
        <v>46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0.32000000000000001</v>
      </c>
      <c r="T93" s="228">
        <f>S93*H93</f>
        <v>16</v>
      </c>
      <c r="AR93" s="21" t="s">
        <v>142</v>
      </c>
      <c r="AT93" s="21" t="s">
        <v>137</v>
      </c>
      <c r="AU93" s="21" t="s">
        <v>85</v>
      </c>
      <c r="AY93" s="21" t="s">
        <v>135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83</v>
      </c>
      <c r="BK93" s="229">
        <f>ROUND(I93*H93,2)</f>
        <v>0</v>
      </c>
      <c r="BL93" s="21" t="s">
        <v>142</v>
      </c>
      <c r="BM93" s="21" t="s">
        <v>731</v>
      </c>
    </row>
    <row r="94" s="1" customFormat="1" ht="25.5" customHeight="1">
      <c r="B94" s="43"/>
      <c r="C94" s="218" t="s">
        <v>158</v>
      </c>
      <c r="D94" s="218" t="s">
        <v>137</v>
      </c>
      <c r="E94" s="219" t="s">
        <v>732</v>
      </c>
      <c r="F94" s="220" t="s">
        <v>733</v>
      </c>
      <c r="G94" s="221" t="s">
        <v>140</v>
      </c>
      <c r="H94" s="222">
        <v>34</v>
      </c>
      <c r="I94" s="223"/>
      <c r="J94" s="224">
        <f>ROUND(I94*H94,2)</f>
        <v>0</v>
      </c>
      <c r="K94" s="220" t="s">
        <v>141</v>
      </c>
      <c r="L94" s="69"/>
      <c r="M94" s="225" t="s">
        <v>21</v>
      </c>
      <c r="N94" s="226" t="s">
        <v>46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0.23499999999999999</v>
      </c>
      <c r="T94" s="228">
        <f>S94*H94</f>
        <v>7.9899999999999993</v>
      </c>
      <c r="AR94" s="21" t="s">
        <v>142</v>
      </c>
      <c r="AT94" s="21" t="s">
        <v>137</v>
      </c>
      <c r="AU94" s="21" t="s">
        <v>85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83</v>
      </c>
      <c r="BK94" s="229">
        <f>ROUND(I94*H94,2)</f>
        <v>0</v>
      </c>
      <c r="BL94" s="21" t="s">
        <v>142</v>
      </c>
      <c r="BM94" s="21" t="s">
        <v>734</v>
      </c>
    </row>
    <row r="95" s="1" customFormat="1" ht="25.5" customHeight="1">
      <c r="B95" s="43"/>
      <c r="C95" s="218" t="s">
        <v>164</v>
      </c>
      <c r="D95" s="218" t="s">
        <v>137</v>
      </c>
      <c r="E95" s="219" t="s">
        <v>735</v>
      </c>
      <c r="F95" s="220" t="s">
        <v>736</v>
      </c>
      <c r="G95" s="221" t="s">
        <v>140</v>
      </c>
      <c r="H95" s="222">
        <v>2634</v>
      </c>
      <c r="I95" s="223"/>
      <c r="J95" s="224">
        <f>ROUND(I95*H95,2)</f>
        <v>0</v>
      </c>
      <c r="K95" s="220" t="s">
        <v>141</v>
      </c>
      <c r="L95" s="69"/>
      <c r="M95" s="225" t="s">
        <v>21</v>
      </c>
      <c r="N95" s="226" t="s">
        <v>46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0.23999999999999999</v>
      </c>
      <c r="T95" s="228">
        <f>S95*H95</f>
        <v>632.15999999999997</v>
      </c>
      <c r="AR95" s="21" t="s">
        <v>142</v>
      </c>
      <c r="AT95" s="21" t="s">
        <v>137</v>
      </c>
      <c r="AU95" s="21" t="s">
        <v>85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83</v>
      </c>
      <c r="BK95" s="229">
        <f>ROUND(I95*H95,2)</f>
        <v>0</v>
      </c>
      <c r="BL95" s="21" t="s">
        <v>142</v>
      </c>
      <c r="BM95" s="21" t="s">
        <v>737</v>
      </c>
    </row>
    <row r="96" s="1" customFormat="1" ht="25.5" customHeight="1">
      <c r="B96" s="43"/>
      <c r="C96" s="218" t="s">
        <v>237</v>
      </c>
      <c r="D96" s="218" t="s">
        <v>137</v>
      </c>
      <c r="E96" s="219" t="s">
        <v>738</v>
      </c>
      <c r="F96" s="220" t="s">
        <v>739</v>
      </c>
      <c r="G96" s="221" t="s">
        <v>140</v>
      </c>
      <c r="H96" s="222">
        <v>2634</v>
      </c>
      <c r="I96" s="223"/>
      <c r="J96" s="224">
        <f>ROUND(I96*H96,2)</f>
        <v>0</v>
      </c>
      <c r="K96" s="220" t="s">
        <v>141</v>
      </c>
      <c r="L96" s="69"/>
      <c r="M96" s="225" t="s">
        <v>21</v>
      </c>
      <c r="N96" s="226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0.17999999999999999</v>
      </c>
      <c r="T96" s="228">
        <f>S96*H96</f>
        <v>474.12</v>
      </c>
      <c r="AR96" s="21" t="s">
        <v>142</v>
      </c>
      <c r="AT96" s="21" t="s">
        <v>137</v>
      </c>
      <c r="AU96" s="21" t="s">
        <v>85</v>
      </c>
      <c r="AY96" s="21" t="s">
        <v>135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83</v>
      </c>
      <c r="BK96" s="229">
        <f>ROUND(I96*H96,2)</f>
        <v>0</v>
      </c>
      <c r="BL96" s="21" t="s">
        <v>142</v>
      </c>
      <c r="BM96" s="21" t="s">
        <v>740</v>
      </c>
    </row>
    <row r="97" s="1" customFormat="1" ht="25.5" customHeight="1">
      <c r="B97" s="43"/>
      <c r="C97" s="218" t="s">
        <v>499</v>
      </c>
      <c r="D97" s="218" t="s">
        <v>137</v>
      </c>
      <c r="E97" s="219" t="s">
        <v>207</v>
      </c>
      <c r="F97" s="220" t="s">
        <v>208</v>
      </c>
      <c r="G97" s="221" t="s">
        <v>140</v>
      </c>
      <c r="H97" s="222">
        <v>40</v>
      </c>
      <c r="I97" s="223"/>
      <c r="J97" s="224">
        <f>ROUND(I97*H97,2)</f>
        <v>0</v>
      </c>
      <c r="K97" s="220" t="s">
        <v>141</v>
      </c>
      <c r="L97" s="69"/>
      <c r="M97" s="225" t="s">
        <v>21</v>
      </c>
      <c r="N97" s="226" t="s">
        <v>46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142</v>
      </c>
      <c r="AT97" s="21" t="s">
        <v>137</v>
      </c>
      <c r="AU97" s="21" t="s">
        <v>85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83</v>
      </c>
      <c r="BK97" s="229">
        <f>ROUND(I97*H97,2)</f>
        <v>0</v>
      </c>
      <c r="BL97" s="21" t="s">
        <v>142</v>
      </c>
      <c r="BM97" s="21" t="s">
        <v>741</v>
      </c>
    </row>
    <row r="98" s="1" customFormat="1" ht="25.5" customHeight="1">
      <c r="B98" s="43"/>
      <c r="C98" s="218" t="s">
        <v>742</v>
      </c>
      <c r="D98" s="218" t="s">
        <v>137</v>
      </c>
      <c r="E98" s="219" t="s">
        <v>743</v>
      </c>
      <c r="F98" s="220" t="s">
        <v>744</v>
      </c>
      <c r="G98" s="221" t="s">
        <v>140</v>
      </c>
      <c r="H98" s="222">
        <v>50</v>
      </c>
      <c r="I98" s="223"/>
      <c r="J98" s="224">
        <f>ROUND(I98*H98,2)</f>
        <v>0</v>
      </c>
      <c r="K98" s="220" t="s">
        <v>141</v>
      </c>
      <c r="L98" s="69"/>
      <c r="M98" s="225" t="s">
        <v>21</v>
      </c>
      <c r="N98" s="226" t="s">
        <v>46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142</v>
      </c>
      <c r="AT98" s="21" t="s">
        <v>137</v>
      </c>
      <c r="AU98" s="21" t="s">
        <v>85</v>
      </c>
      <c r="AY98" s="21" t="s">
        <v>135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83</v>
      </c>
      <c r="BK98" s="229">
        <f>ROUND(I98*H98,2)</f>
        <v>0</v>
      </c>
      <c r="BL98" s="21" t="s">
        <v>142</v>
      </c>
      <c r="BM98" s="21" t="s">
        <v>745</v>
      </c>
    </row>
    <row r="99" s="1" customFormat="1" ht="16.5" customHeight="1">
      <c r="B99" s="43"/>
      <c r="C99" s="218" t="s">
        <v>746</v>
      </c>
      <c r="D99" s="218" t="s">
        <v>137</v>
      </c>
      <c r="E99" s="219" t="s">
        <v>747</v>
      </c>
      <c r="F99" s="220" t="s">
        <v>748</v>
      </c>
      <c r="G99" s="221" t="s">
        <v>140</v>
      </c>
      <c r="H99" s="222">
        <v>1330</v>
      </c>
      <c r="I99" s="223"/>
      <c r="J99" s="224">
        <f>ROUND(I99*H99,2)</f>
        <v>0</v>
      </c>
      <c r="K99" s="220" t="s">
        <v>141</v>
      </c>
      <c r="L99" s="69"/>
      <c r="M99" s="225" t="s">
        <v>21</v>
      </c>
      <c r="N99" s="226" t="s">
        <v>46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142</v>
      </c>
      <c r="AT99" s="21" t="s">
        <v>137</v>
      </c>
      <c r="AU99" s="21" t="s">
        <v>85</v>
      </c>
      <c r="AY99" s="21" t="s">
        <v>135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83</v>
      </c>
      <c r="BK99" s="229">
        <f>ROUND(I99*H99,2)</f>
        <v>0</v>
      </c>
      <c r="BL99" s="21" t="s">
        <v>142</v>
      </c>
      <c r="BM99" s="21" t="s">
        <v>749</v>
      </c>
    </row>
    <row r="100" s="11" customFormat="1">
      <c r="B100" s="230"/>
      <c r="C100" s="231"/>
      <c r="D100" s="232" t="s">
        <v>162</v>
      </c>
      <c r="E100" s="233" t="s">
        <v>21</v>
      </c>
      <c r="F100" s="234" t="s">
        <v>750</v>
      </c>
      <c r="G100" s="231"/>
      <c r="H100" s="235">
        <v>1330</v>
      </c>
      <c r="I100" s="236"/>
      <c r="J100" s="231"/>
      <c r="K100" s="231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162</v>
      </c>
      <c r="AU100" s="241" t="s">
        <v>85</v>
      </c>
      <c r="AV100" s="11" t="s">
        <v>85</v>
      </c>
      <c r="AW100" s="11" t="s">
        <v>39</v>
      </c>
      <c r="AX100" s="11" t="s">
        <v>83</v>
      </c>
      <c r="AY100" s="241" t="s">
        <v>135</v>
      </c>
    </row>
    <row r="101" s="1" customFormat="1" ht="25.5" customHeight="1">
      <c r="B101" s="43"/>
      <c r="C101" s="218" t="s">
        <v>751</v>
      </c>
      <c r="D101" s="218" t="s">
        <v>137</v>
      </c>
      <c r="E101" s="219" t="s">
        <v>211</v>
      </c>
      <c r="F101" s="220" t="s">
        <v>212</v>
      </c>
      <c r="G101" s="221" t="s">
        <v>140</v>
      </c>
      <c r="H101" s="222">
        <v>34</v>
      </c>
      <c r="I101" s="223"/>
      <c r="J101" s="224">
        <f>ROUND(I101*H101,2)</f>
        <v>0</v>
      </c>
      <c r="K101" s="220" t="s">
        <v>141</v>
      </c>
      <c r="L101" s="69"/>
      <c r="M101" s="225" t="s">
        <v>21</v>
      </c>
      <c r="N101" s="226" t="s">
        <v>46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142</v>
      </c>
      <c r="AT101" s="21" t="s">
        <v>137</v>
      </c>
      <c r="AU101" s="21" t="s">
        <v>85</v>
      </c>
      <c r="AY101" s="21" t="s">
        <v>135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83</v>
      </c>
      <c r="BK101" s="229">
        <f>ROUND(I101*H101,2)</f>
        <v>0</v>
      </c>
      <c r="BL101" s="21" t="s">
        <v>142</v>
      </c>
      <c r="BM101" s="21" t="s">
        <v>752</v>
      </c>
    </row>
    <row r="102" s="11" customFormat="1">
      <c r="B102" s="230"/>
      <c r="C102" s="231"/>
      <c r="D102" s="232" t="s">
        <v>162</v>
      </c>
      <c r="E102" s="233" t="s">
        <v>21</v>
      </c>
      <c r="F102" s="234" t="s">
        <v>233</v>
      </c>
      <c r="G102" s="231"/>
      <c r="H102" s="235">
        <v>34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162</v>
      </c>
      <c r="AU102" s="241" t="s">
        <v>85</v>
      </c>
      <c r="AV102" s="11" t="s">
        <v>85</v>
      </c>
      <c r="AW102" s="11" t="s">
        <v>39</v>
      </c>
      <c r="AX102" s="11" t="s">
        <v>83</v>
      </c>
      <c r="AY102" s="241" t="s">
        <v>135</v>
      </c>
    </row>
    <row r="103" s="1" customFormat="1" ht="25.5" customHeight="1">
      <c r="B103" s="43"/>
      <c r="C103" s="218" t="s">
        <v>753</v>
      </c>
      <c r="D103" s="218" t="s">
        <v>137</v>
      </c>
      <c r="E103" s="219" t="s">
        <v>754</v>
      </c>
      <c r="F103" s="220" t="s">
        <v>755</v>
      </c>
      <c r="G103" s="221" t="s">
        <v>171</v>
      </c>
      <c r="H103" s="222">
        <v>22</v>
      </c>
      <c r="I103" s="223"/>
      <c r="J103" s="224">
        <f>ROUND(I103*H103,2)</f>
        <v>0</v>
      </c>
      <c r="K103" s="220" t="s">
        <v>141</v>
      </c>
      <c r="L103" s="69"/>
      <c r="M103" s="225" t="s">
        <v>21</v>
      </c>
      <c r="N103" s="226" t="s">
        <v>46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0.035000000000000003</v>
      </c>
      <c r="T103" s="228">
        <f>S103*H103</f>
        <v>0.77000000000000002</v>
      </c>
      <c r="AR103" s="21" t="s">
        <v>142</v>
      </c>
      <c r="AT103" s="21" t="s">
        <v>137</v>
      </c>
      <c r="AU103" s="21" t="s">
        <v>85</v>
      </c>
      <c r="AY103" s="21" t="s">
        <v>135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83</v>
      </c>
      <c r="BK103" s="229">
        <f>ROUND(I103*H103,2)</f>
        <v>0</v>
      </c>
      <c r="BL103" s="21" t="s">
        <v>142</v>
      </c>
      <c r="BM103" s="21" t="s">
        <v>756</v>
      </c>
    </row>
    <row r="104" s="1" customFormat="1" ht="16.5" customHeight="1">
      <c r="B104" s="43"/>
      <c r="C104" s="218" t="s">
        <v>757</v>
      </c>
      <c r="D104" s="218" t="s">
        <v>137</v>
      </c>
      <c r="E104" s="219" t="s">
        <v>758</v>
      </c>
      <c r="F104" s="220" t="s">
        <v>759</v>
      </c>
      <c r="G104" s="221" t="s">
        <v>218</v>
      </c>
      <c r="H104" s="222">
        <v>7</v>
      </c>
      <c r="I104" s="223"/>
      <c r="J104" s="224">
        <f>ROUND(I104*H104,2)</f>
        <v>0</v>
      </c>
      <c r="K104" s="220" t="s">
        <v>141</v>
      </c>
      <c r="L104" s="69"/>
      <c r="M104" s="225" t="s">
        <v>21</v>
      </c>
      <c r="N104" s="226" t="s">
        <v>46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0.48199999999999998</v>
      </c>
      <c r="T104" s="228">
        <f>S104*H104</f>
        <v>3.3739999999999997</v>
      </c>
      <c r="AR104" s="21" t="s">
        <v>142</v>
      </c>
      <c r="AT104" s="21" t="s">
        <v>137</v>
      </c>
      <c r="AU104" s="21" t="s">
        <v>85</v>
      </c>
      <c r="AY104" s="21" t="s">
        <v>135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83</v>
      </c>
      <c r="BK104" s="229">
        <f>ROUND(I104*H104,2)</f>
        <v>0</v>
      </c>
      <c r="BL104" s="21" t="s">
        <v>142</v>
      </c>
      <c r="BM104" s="21" t="s">
        <v>760</v>
      </c>
    </row>
    <row r="105" s="1" customFormat="1" ht="16.5" customHeight="1">
      <c r="B105" s="43"/>
      <c r="C105" s="218" t="s">
        <v>10</v>
      </c>
      <c r="D105" s="218" t="s">
        <v>137</v>
      </c>
      <c r="E105" s="219" t="s">
        <v>221</v>
      </c>
      <c r="F105" s="220" t="s">
        <v>222</v>
      </c>
      <c r="G105" s="221" t="s">
        <v>140</v>
      </c>
      <c r="H105" s="222">
        <v>2625</v>
      </c>
      <c r="I105" s="223"/>
      <c r="J105" s="224">
        <f>ROUND(I105*H105,2)</f>
        <v>0</v>
      </c>
      <c r="K105" s="220" t="s">
        <v>141</v>
      </c>
      <c r="L105" s="69"/>
      <c r="M105" s="225" t="s">
        <v>21</v>
      </c>
      <c r="N105" s="226" t="s">
        <v>46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142</v>
      </c>
      <c r="AT105" s="21" t="s">
        <v>137</v>
      </c>
      <c r="AU105" s="21" t="s">
        <v>85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83</v>
      </c>
      <c r="BK105" s="229">
        <f>ROUND(I105*H105,2)</f>
        <v>0</v>
      </c>
      <c r="BL105" s="21" t="s">
        <v>142</v>
      </c>
      <c r="BM105" s="21" t="s">
        <v>761</v>
      </c>
    </row>
    <row r="106" s="10" customFormat="1" ht="29.88" customHeight="1">
      <c r="B106" s="202"/>
      <c r="C106" s="203"/>
      <c r="D106" s="204" t="s">
        <v>74</v>
      </c>
      <c r="E106" s="216" t="s">
        <v>154</v>
      </c>
      <c r="F106" s="216" t="s">
        <v>324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SUM(P107:P120)</f>
        <v>0</v>
      </c>
      <c r="Q106" s="210"/>
      <c r="R106" s="211">
        <f>SUM(R107:R120)</f>
        <v>691.60825000000011</v>
      </c>
      <c r="S106" s="210"/>
      <c r="T106" s="212">
        <f>SUM(T107:T120)</f>
        <v>0</v>
      </c>
      <c r="AR106" s="213" t="s">
        <v>83</v>
      </c>
      <c r="AT106" s="214" t="s">
        <v>74</v>
      </c>
      <c r="AU106" s="214" t="s">
        <v>83</v>
      </c>
      <c r="AY106" s="213" t="s">
        <v>135</v>
      </c>
      <c r="BK106" s="215">
        <f>SUM(BK107:BK120)</f>
        <v>0</v>
      </c>
    </row>
    <row r="107" s="1" customFormat="1" ht="25.5" customHeight="1">
      <c r="B107" s="43"/>
      <c r="C107" s="218" t="s">
        <v>168</v>
      </c>
      <c r="D107" s="218" t="s">
        <v>137</v>
      </c>
      <c r="E107" s="219" t="s">
        <v>762</v>
      </c>
      <c r="F107" s="220" t="s">
        <v>763</v>
      </c>
      <c r="G107" s="221" t="s">
        <v>140</v>
      </c>
      <c r="H107" s="222">
        <v>190</v>
      </c>
      <c r="I107" s="223"/>
      <c r="J107" s="224">
        <f>ROUND(I107*H107,2)</f>
        <v>0</v>
      </c>
      <c r="K107" s="220" t="s">
        <v>141</v>
      </c>
      <c r="L107" s="69"/>
      <c r="M107" s="225" t="s">
        <v>21</v>
      </c>
      <c r="N107" s="226" t="s">
        <v>46</v>
      </c>
      <c r="O107" s="44"/>
      <c r="P107" s="227">
        <f>O107*H107</f>
        <v>0</v>
      </c>
      <c r="Q107" s="227">
        <v>0.1837</v>
      </c>
      <c r="R107" s="227">
        <f>Q107*H107</f>
        <v>34.902999999999999</v>
      </c>
      <c r="S107" s="227">
        <v>0</v>
      </c>
      <c r="T107" s="228">
        <f>S107*H107</f>
        <v>0</v>
      </c>
      <c r="AR107" s="21" t="s">
        <v>142</v>
      </c>
      <c r="AT107" s="21" t="s">
        <v>137</v>
      </c>
      <c r="AU107" s="21" t="s">
        <v>85</v>
      </c>
      <c r="AY107" s="21" t="s">
        <v>135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83</v>
      </c>
      <c r="BK107" s="229">
        <f>ROUND(I107*H107,2)</f>
        <v>0</v>
      </c>
      <c r="BL107" s="21" t="s">
        <v>142</v>
      </c>
      <c r="BM107" s="21" t="s">
        <v>764</v>
      </c>
    </row>
    <row r="108" s="1" customFormat="1" ht="25.5" customHeight="1">
      <c r="B108" s="43"/>
      <c r="C108" s="218" t="s">
        <v>174</v>
      </c>
      <c r="D108" s="218" t="s">
        <v>137</v>
      </c>
      <c r="E108" s="219" t="s">
        <v>765</v>
      </c>
      <c r="F108" s="220" t="s">
        <v>766</v>
      </c>
      <c r="G108" s="221" t="s">
        <v>140</v>
      </c>
      <c r="H108" s="222">
        <v>2350</v>
      </c>
      <c r="I108" s="223"/>
      <c r="J108" s="224">
        <f>ROUND(I108*H108,2)</f>
        <v>0</v>
      </c>
      <c r="K108" s="220" t="s">
        <v>141</v>
      </c>
      <c r="L108" s="69"/>
      <c r="M108" s="225" t="s">
        <v>21</v>
      </c>
      <c r="N108" s="226" t="s">
        <v>46</v>
      </c>
      <c r="O108" s="44"/>
      <c r="P108" s="227">
        <f>O108*H108</f>
        <v>0</v>
      </c>
      <c r="Q108" s="227">
        <v>0.18995999999999999</v>
      </c>
      <c r="R108" s="227">
        <f>Q108*H108</f>
        <v>446.40599999999995</v>
      </c>
      <c r="S108" s="227">
        <v>0</v>
      </c>
      <c r="T108" s="228">
        <f>S108*H108</f>
        <v>0</v>
      </c>
      <c r="AR108" s="21" t="s">
        <v>142</v>
      </c>
      <c r="AT108" s="21" t="s">
        <v>137</v>
      </c>
      <c r="AU108" s="21" t="s">
        <v>85</v>
      </c>
      <c r="AY108" s="21" t="s">
        <v>135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83</v>
      </c>
      <c r="BK108" s="229">
        <f>ROUND(I108*H108,2)</f>
        <v>0</v>
      </c>
      <c r="BL108" s="21" t="s">
        <v>142</v>
      </c>
      <c r="BM108" s="21" t="s">
        <v>767</v>
      </c>
    </row>
    <row r="109" s="1" customFormat="1" ht="25.5" customHeight="1">
      <c r="B109" s="43"/>
      <c r="C109" s="242" t="s">
        <v>178</v>
      </c>
      <c r="D109" s="242" t="s">
        <v>234</v>
      </c>
      <c r="E109" s="243" t="s">
        <v>768</v>
      </c>
      <c r="F109" s="244" t="s">
        <v>769</v>
      </c>
      <c r="G109" s="245" t="s">
        <v>140</v>
      </c>
      <c r="H109" s="246">
        <v>1769.25</v>
      </c>
      <c r="I109" s="247"/>
      <c r="J109" s="248">
        <f>ROUND(I109*H109,2)</f>
        <v>0</v>
      </c>
      <c r="K109" s="244" t="s">
        <v>141</v>
      </c>
      <c r="L109" s="249"/>
      <c r="M109" s="250" t="s">
        <v>21</v>
      </c>
      <c r="N109" s="251" t="s">
        <v>46</v>
      </c>
      <c r="O109" s="44"/>
      <c r="P109" s="227">
        <f>O109*H109</f>
        <v>0</v>
      </c>
      <c r="Q109" s="227">
        <v>0.111</v>
      </c>
      <c r="R109" s="227">
        <f>Q109*H109</f>
        <v>196.38675000000001</v>
      </c>
      <c r="S109" s="227">
        <v>0</v>
      </c>
      <c r="T109" s="228">
        <f>S109*H109</f>
        <v>0</v>
      </c>
      <c r="AR109" s="21" t="s">
        <v>237</v>
      </c>
      <c r="AT109" s="21" t="s">
        <v>234</v>
      </c>
      <c r="AU109" s="21" t="s">
        <v>85</v>
      </c>
      <c r="AY109" s="21" t="s">
        <v>135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83</v>
      </c>
      <c r="BK109" s="229">
        <f>ROUND(I109*H109,2)</f>
        <v>0</v>
      </c>
      <c r="BL109" s="21" t="s">
        <v>142</v>
      </c>
      <c r="BM109" s="21" t="s">
        <v>770</v>
      </c>
    </row>
    <row r="110" s="11" customFormat="1">
      <c r="B110" s="230"/>
      <c r="C110" s="231"/>
      <c r="D110" s="232" t="s">
        <v>162</v>
      </c>
      <c r="E110" s="233" t="s">
        <v>21</v>
      </c>
      <c r="F110" s="234" t="s">
        <v>771</v>
      </c>
      <c r="G110" s="231"/>
      <c r="H110" s="235">
        <v>1769.25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162</v>
      </c>
      <c r="AU110" s="241" t="s">
        <v>85</v>
      </c>
      <c r="AV110" s="11" t="s">
        <v>85</v>
      </c>
      <c r="AW110" s="11" t="s">
        <v>39</v>
      </c>
      <c r="AX110" s="11" t="s">
        <v>83</v>
      </c>
      <c r="AY110" s="241" t="s">
        <v>135</v>
      </c>
    </row>
    <row r="111" s="1" customFormat="1" ht="25.5" customHeight="1">
      <c r="B111" s="43"/>
      <c r="C111" s="218" t="s">
        <v>184</v>
      </c>
      <c r="D111" s="218" t="s">
        <v>137</v>
      </c>
      <c r="E111" s="219" t="s">
        <v>772</v>
      </c>
      <c r="F111" s="220" t="s">
        <v>773</v>
      </c>
      <c r="G111" s="221" t="s">
        <v>140</v>
      </c>
      <c r="H111" s="222">
        <v>65</v>
      </c>
      <c r="I111" s="223"/>
      <c r="J111" s="224">
        <f>ROUND(I111*H111,2)</f>
        <v>0</v>
      </c>
      <c r="K111" s="220" t="s">
        <v>21</v>
      </c>
      <c r="L111" s="69"/>
      <c r="M111" s="225" t="s">
        <v>21</v>
      </c>
      <c r="N111" s="226" t="s">
        <v>46</v>
      </c>
      <c r="O111" s="44"/>
      <c r="P111" s="227">
        <f>O111*H111</f>
        <v>0</v>
      </c>
      <c r="Q111" s="227">
        <v>0.0025000000000000001</v>
      </c>
      <c r="R111" s="227">
        <f>Q111*H111</f>
        <v>0.16250000000000001</v>
      </c>
      <c r="S111" s="227">
        <v>0</v>
      </c>
      <c r="T111" s="228">
        <f>S111*H111</f>
        <v>0</v>
      </c>
      <c r="AR111" s="21" t="s">
        <v>142</v>
      </c>
      <c r="AT111" s="21" t="s">
        <v>137</v>
      </c>
      <c r="AU111" s="21" t="s">
        <v>85</v>
      </c>
      <c r="AY111" s="21" t="s">
        <v>135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83</v>
      </c>
      <c r="BK111" s="229">
        <f>ROUND(I111*H111,2)</f>
        <v>0</v>
      </c>
      <c r="BL111" s="21" t="s">
        <v>142</v>
      </c>
      <c r="BM111" s="21" t="s">
        <v>774</v>
      </c>
    </row>
    <row r="112" s="1" customFormat="1" ht="38.25" customHeight="1">
      <c r="B112" s="43"/>
      <c r="C112" s="242" t="s">
        <v>188</v>
      </c>
      <c r="D112" s="242" t="s">
        <v>234</v>
      </c>
      <c r="E112" s="243" t="s">
        <v>775</v>
      </c>
      <c r="F112" s="244" t="s">
        <v>776</v>
      </c>
      <c r="G112" s="245" t="s">
        <v>140</v>
      </c>
      <c r="H112" s="246">
        <v>65</v>
      </c>
      <c r="I112" s="247"/>
      <c r="J112" s="248">
        <f>ROUND(I112*H112,2)</f>
        <v>0</v>
      </c>
      <c r="K112" s="244" t="s">
        <v>21</v>
      </c>
      <c r="L112" s="249"/>
      <c r="M112" s="250" t="s">
        <v>21</v>
      </c>
      <c r="N112" s="251" t="s">
        <v>46</v>
      </c>
      <c r="O112" s="44"/>
      <c r="P112" s="227">
        <f>O112*H112</f>
        <v>0</v>
      </c>
      <c r="Q112" s="227">
        <v>0.13</v>
      </c>
      <c r="R112" s="227">
        <f>Q112*H112</f>
        <v>8.4500000000000011</v>
      </c>
      <c r="S112" s="227">
        <v>0</v>
      </c>
      <c r="T112" s="228">
        <f>S112*H112</f>
        <v>0</v>
      </c>
      <c r="AR112" s="21" t="s">
        <v>237</v>
      </c>
      <c r="AT112" s="21" t="s">
        <v>234</v>
      </c>
      <c r="AU112" s="21" t="s">
        <v>85</v>
      </c>
      <c r="AY112" s="21" t="s">
        <v>135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83</v>
      </c>
      <c r="BK112" s="229">
        <f>ROUND(I112*H112,2)</f>
        <v>0</v>
      </c>
      <c r="BL112" s="21" t="s">
        <v>142</v>
      </c>
      <c r="BM112" s="21" t="s">
        <v>777</v>
      </c>
    </row>
    <row r="113" s="11" customFormat="1">
      <c r="B113" s="230"/>
      <c r="C113" s="231"/>
      <c r="D113" s="232" t="s">
        <v>162</v>
      </c>
      <c r="E113" s="231"/>
      <c r="F113" s="234" t="s">
        <v>778</v>
      </c>
      <c r="G113" s="231"/>
      <c r="H113" s="235">
        <v>65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162</v>
      </c>
      <c r="AU113" s="241" t="s">
        <v>85</v>
      </c>
      <c r="AV113" s="11" t="s">
        <v>85</v>
      </c>
      <c r="AW113" s="11" t="s">
        <v>6</v>
      </c>
      <c r="AX113" s="11" t="s">
        <v>83</v>
      </c>
      <c r="AY113" s="241" t="s">
        <v>135</v>
      </c>
    </row>
    <row r="114" s="1" customFormat="1" ht="25.5" customHeight="1">
      <c r="B114" s="43"/>
      <c r="C114" s="218" t="s">
        <v>9</v>
      </c>
      <c r="D114" s="218" t="s">
        <v>137</v>
      </c>
      <c r="E114" s="219" t="s">
        <v>779</v>
      </c>
      <c r="F114" s="220" t="s">
        <v>780</v>
      </c>
      <c r="G114" s="221" t="s">
        <v>140</v>
      </c>
      <c r="H114" s="222">
        <v>40</v>
      </c>
      <c r="I114" s="223"/>
      <c r="J114" s="224">
        <f>ROUND(I114*H114,2)</f>
        <v>0</v>
      </c>
      <c r="K114" s="220" t="s">
        <v>21</v>
      </c>
      <c r="L114" s="69"/>
      <c r="M114" s="225" t="s">
        <v>21</v>
      </c>
      <c r="N114" s="226" t="s">
        <v>46</v>
      </c>
      <c r="O114" s="44"/>
      <c r="P114" s="227">
        <f>O114*H114</f>
        <v>0</v>
      </c>
      <c r="Q114" s="227">
        <v>0.0025000000000000001</v>
      </c>
      <c r="R114" s="227">
        <f>Q114*H114</f>
        <v>0.10000000000000001</v>
      </c>
      <c r="S114" s="227">
        <v>0</v>
      </c>
      <c r="T114" s="228">
        <f>S114*H114</f>
        <v>0</v>
      </c>
      <c r="AR114" s="21" t="s">
        <v>142</v>
      </c>
      <c r="AT114" s="21" t="s">
        <v>137</v>
      </c>
      <c r="AU114" s="21" t="s">
        <v>85</v>
      </c>
      <c r="AY114" s="21" t="s">
        <v>135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83</v>
      </c>
      <c r="BK114" s="229">
        <f>ROUND(I114*H114,2)</f>
        <v>0</v>
      </c>
      <c r="BL114" s="21" t="s">
        <v>142</v>
      </c>
      <c r="BM114" s="21" t="s">
        <v>781</v>
      </c>
    </row>
    <row r="115" s="1" customFormat="1" ht="38.25" customHeight="1">
      <c r="B115" s="43"/>
      <c r="C115" s="242" t="s">
        <v>196</v>
      </c>
      <c r="D115" s="242" t="s">
        <v>234</v>
      </c>
      <c r="E115" s="243" t="s">
        <v>782</v>
      </c>
      <c r="F115" s="244" t="s">
        <v>783</v>
      </c>
      <c r="G115" s="245" t="s">
        <v>140</v>
      </c>
      <c r="H115" s="246">
        <v>40</v>
      </c>
      <c r="I115" s="247"/>
      <c r="J115" s="248">
        <f>ROUND(I115*H115,2)</f>
        <v>0</v>
      </c>
      <c r="K115" s="244" t="s">
        <v>21</v>
      </c>
      <c r="L115" s="249"/>
      <c r="M115" s="250" t="s">
        <v>21</v>
      </c>
      <c r="N115" s="251" t="s">
        <v>46</v>
      </c>
      <c r="O115" s="44"/>
      <c r="P115" s="227">
        <f>O115*H115</f>
        <v>0</v>
      </c>
      <c r="Q115" s="227">
        <v>0.13</v>
      </c>
      <c r="R115" s="227">
        <f>Q115*H115</f>
        <v>5.2000000000000002</v>
      </c>
      <c r="S115" s="227">
        <v>0</v>
      </c>
      <c r="T115" s="228">
        <f>S115*H115</f>
        <v>0</v>
      </c>
      <c r="AR115" s="21" t="s">
        <v>237</v>
      </c>
      <c r="AT115" s="21" t="s">
        <v>234</v>
      </c>
      <c r="AU115" s="21" t="s">
        <v>85</v>
      </c>
      <c r="AY115" s="21" t="s">
        <v>135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83</v>
      </c>
      <c r="BK115" s="229">
        <f>ROUND(I115*H115,2)</f>
        <v>0</v>
      </c>
      <c r="BL115" s="21" t="s">
        <v>142</v>
      </c>
      <c r="BM115" s="21" t="s">
        <v>784</v>
      </c>
    </row>
    <row r="116" s="11" customFormat="1">
      <c r="B116" s="230"/>
      <c r="C116" s="231"/>
      <c r="D116" s="232" t="s">
        <v>162</v>
      </c>
      <c r="E116" s="231"/>
      <c r="F116" s="234" t="s">
        <v>785</v>
      </c>
      <c r="G116" s="231"/>
      <c r="H116" s="235">
        <v>40</v>
      </c>
      <c r="I116" s="236"/>
      <c r="J116" s="231"/>
      <c r="K116" s="231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162</v>
      </c>
      <c r="AU116" s="241" t="s">
        <v>85</v>
      </c>
      <c r="AV116" s="11" t="s">
        <v>85</v>
      </c>
      <c r="AW116" s="11" t="s">
        <v>6</v>
      </c>
      <c r="AX116" s="11" t="s">
        <v>83</v>
      </c>
      <c r="AY116" s="241" t="s">
        <v>135</v>
      </c>
    </row>
    <row r="117" s="1" customFormat="1" ht="16.5" customHeight="1">
      <c r="B117" s="43"/>
      <c r="C117" s="218" t="s">
        <v>202</v>
      </c>
      <c r="D117" s="218" t="s">
        <v>137</v>
      </c>
      <c r="E117" s="219" t="s">
        <v>786</v>
      </c>
      <c r="F117" s="220" t="s">
        <v>787</v>
      </c>
      <c r="G117" s="221" t="s">
        <v>140</v>
      </c>
      <c r="H117" s="222">
        <v>2645</v>
      </c>
      <c r="I117" s="223"/>
      <c r="J117" s="224">
        <f>ROUND(I117*H117,2)</f>
        <v>0</v>
      </c>
      <c r="K117" s="220" t="s">
        <v>141</v>
      </c>
      <c r="L117" s="69"/>
      <c r="M117" s="225" t="s">
        <v>21</v>
      </c>
      <c r="N117" s="226" t="s">
        <v>46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142</v>
      </c>
      <c r="AT117" s="21" t="s">
        <v>137</v>
      </c>
      <c r="AU117" s="21" t="s">
        <v>85</v>
      </c>
      <c r="AY117" s="21" t="s">
        <v>135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83</v>
      </c>
      <c r="BK117" s="229">
        <f>ROUND(I117*H117,2)</f>
        <v>0</v>
      </c>
      <c r="BL117" s="21" t="s">
        <v>142</v>
      </c>
      <c r="BM117" s="21" t="s">
        <v>788</v>
      </c>
    </row>
    <row r="118" s="11" customFormat="1">
      <c r="B118" s="230"/>
      <c r="C118" s="231"/>
      <c r="D118" s="232" t="s">
        <v>162</v>
      </c>
      <c r="E118" s="233" t="s">
        <v>21</v>
      </c>
      <c r="F118" s="234" t="s">
        <v>789</v>
      </c>
      <c r="G118" s="231"/>
      <c r="H118" s="235">
        <v>2645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162</v>
      </c>
      <c r="AU118" s="241" t="s">
        <v>85</v>
      </c>
      <c r="AV118" s="11" t="s">
        <v>85</v>
      </c>
      <c r="AW118" s="11" t="s">
        <v>39</v>
      </c>
      <c r="AX118" s="11" t="s">
        <v>83</v>
      </c>
      <c r="AY118" s="241" t="s">
        <v>135</v>
      </c>
    </row>
    <row r="119" s="1" customFormat="1" ht="16.5" customHeight="1">
      <c r="B119" s="43"/>
      <c r="C119" s="218" t="s">
        <v>206</v>
      </c>
      <c r="D119" s="218" t="s">
        <v>137</v>
      </c>
      <c r="E119" s="219" t="s">
        <v>790</v>
      </c>
      <c r="F119" s="220" t="s">
        <v>791</v>
      </c>
      <c r="G119" s="221" t="s">
        <v>140</v>
      </c>
      <c r="H119" s="222">
        <v>2645</v>
      </c>
      <c r="I119" s="223"/>
      <c r="J119" s="224">
        <f>ROUND(I119*H119,2)</f>
        <v>0</v>
      </c>
      <c r="K119" s="220" t="s">
        <v>141</v>
      </c>
      <c r="L119" s="69"/>
      <c r="M119" s="225" t="s">
        <v>21</v>
      </c>
      <c r="N119" s="226" t="s">
        <v>46</v>
      </c>
      <c r="O119" s="4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1" t="s">
        <v>142</v>
      </c>
      <c r="AT119" s="21" t="s">
        <v>137</v>
      </c>
      <c r="AU119" s="21" t="s">
        <v>85</v>
      </c>
      <c r="AY119" s="21" t="s">
        <v>135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83</v>
      </c>
      <c r="BK119" s="229">
        <f>ROUND(I119*H119,2)</f>
        <v>0</v>
      </c>
      <c r="BL119" s="21" t="s">
        <v>142</v>
      </c>
      <c r="BM119" s="21" t="s">
        <v>792</v>
      </c>
    </row>
    <row r="120" s="11" customFormat="1">
      <c r="B120" s="230"/>
      <c r="C120" s="231"/>
      <c r="D120" s="232" t="s">
        <v>162</v>
      </c>
      <c r="E120" s="233" t="s">
        <v>21</v>
      </c>
      <c r="F120" s="234" t="s">
        <v>789</v>
      </c>
      <c r="G120" s="231"/>
      <c r="H120" s="235">
        <v>2645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162</v>
      </c>
      <c r="AU120" s="241" t="s">
        <v>85</v>
      </c>
      <c r="AV120" s="11" t="s">
        <v>85</v>
      </c>
      <c r="AW120" s="11" t="s">
        <v>39</v>
      </c>
      <c r="AX120" s="11" t="s">
        <v>83</v>
      </c>
      <c r="AY120" s="241" t="s">
        <v>135</v>
      </c>
    </row>
    <row r="121" s="10" customFormat="1" ht="29.88" customHeight="1">
      <c r="B121" s="202"/>
      <c r="C121" s="203"/>
      <c r="D121" s="204" t="s">
        <v>74</v>
      </c>
      <c r="E121" s="216" t="s">
        <v>158</v>
      </c>
      <c r="F121" s="216" t="s">
        <v>793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SUM(P122:P123)</f>
        <v>0</v>
      </c>
      <c r="Q121" s="210"/>
      <c r="R121" s="211">
        <f>SUM(R122:R123)</f>
        <v>0.053999999999999999</v>
      </c>
      <c r="S121" s="210"/>
      <c r="T121" s="212">
        <f>SUM(T122:T123)</f>
        <v>0</v>
      </c>
      <c r="AR121" s="213" t="s">
        <v>83</v>
      </c>
      <c r="AT121" s="214" t="s">
        <v>74</v>
      </c>
      <c r="AU121" s="214" t="s">
        <v>83</v>
      </c>
      <c r="AY121" s="213" t="s">
        <v>135</v>
      </c>
      <c r="BK121" s="215">
        <f>SUM(BK122:BK123)</f>
        <v>0</v>
      </c>
    </row>
    <row r="122" s="1" customFormat="1" ht="25.5" customHeight="1">
      <c r="B122" s="43"/>
      <c r="C122" s="218" t="s">
        <v>794</v>
      </c>
      <c r="D122" s="218" t="s">
        <v>137</v>
      </c>
      <c r="E122" s="219" t="s">
        <v>795</v>
      </c>
      <c r="F122" s="220" t="s">
        <v>796</v>
      </c>
      <c r="G122" s="221" t="s">
        <v>140</v>
      </c>
      <c r="H122" s="222">
        <v>450</v>
      </c>
      <c r="I122" s="223"/>
      <c r="J122" s="224">
        <f>ROUND(I122*H122,2)</f>
        <v>0</v>
      </c>
      <c r="K122" s="220" t="s">
        <v>21</v>
      </c>
      <c r="L122" s="69"/>
      <c r="M122" s="225" t="s">
        <v>21</v>
      </c>
      <c r="N122" s="226" t="s">
        <v>46</v>
      </c>
      <c r="O122" s="44"/>
      <c r="P122" s="227">
        <f>O122*H122</f>
        <v>0</v>
      </c>
      <c r="Q122" s="227">
        <v>0.00012</v>
      </c>
      <c r="R122" s="227">
        <f>Q122*H122</f>
        <v>0.053999999999999999</v>
      </c>
      <c r="S122" s="227">
        <v>0</v>
      </c>
      <c r="T122" s="228">
        <f>S122*H122</f>
        <v>0</v>
      </c>
      <c r="AR122" s="21" t="s">
        <v>142</v>
      </c>
      <c r="AT122" s="21" t="s">
        <v>137</v>
      </c>
      <c r="AU122" s="21" t="s">
        <v>85</v>
      </c>
      <c r="AY122" s="21" t="s">
        <v>135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83</v>
      </c>
      <c r="BK122" s="229">
        <f>ROUND(I122*H122,2)</f>
        <v>0</v>
      </c>
      <c r="BL122" s="21" t="s">
        <v>142</v>
      </c>
      <c r="BM122" s="21" t="s">
        <v>797</v>
      </c>
    </row>
    <row r="123" s="1" customFormat="1" ht="16.5" customHeight="1">
      <c r="B123" s="43"/>
      <c r="C123" s="218" t="s">
        <v>798</v>
      </c>
      <c r="D123" s="218" t="s">
        <v>137</v>
      </c>
      <c r="E123" s="219" t="s">
        <v>799</v>
      </c>
      <c r="F123" s="220" t="s">
        <v>800</v>
      </c>
      <c r="G123" s="221" t="s">
        <v>140</v>
      </c>
      <c r="H123" s="222">
        <v>100</v>
      </c>
      <c r="I123" s="223"/>
      <c r="J123" s="224">
        <f>ROUND(I123*H123,2)</f>
        <v>0</v>
      </c>
      <c r="K123" s="220" t="s">
        <v>21</v>
      </c>
      <c r="L123" s="69"/>
      <c r="M123" s="225" t="s">
        <v>21</v>
      </c>
      <c r="N123" s="226" t="s">
        <v>46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287</v>
      </c>
      <c r="AT123" s="21" t="s">
        <v>137</v>
      </c>
      <c r="AU123" s="21" t="s">
        <v>85</v>
      </c>
      <c r="AY123" s="21" t="s">
        <v>135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83</v>
      </c>
      <c r="BK123" s="229">
        <f>ROUND(I123*H123,2)</f>
        <v>0</v>
      </c>
      <c r="BL123" s="21" t="s">
        <v>287</v>
      </c>
      <c r="BM123" s="21" t="s">
        <v>801</v>
      </c>
    </row>
    <row r="124" s="10" customFormat="1" ht="29.88" customHeight="1">
      <c r="B124" s="202"/>
      <c r="C124" s="203"/>
      <c r="D124" s="204" t="s">
        <v>74</v>
      </c>
      <c r="E124" s="216" t="s">
        <v>237</v>
      </c>
      <c r="F124" s="216" t="s">
        <v>382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SUM(P125:P133)</f>
        <v>0</v>
      </c>
      <c r="Q124" s="210"/>
      <c r="R124" s="211">
        <f>SUM(R125:R133)</f>
        <v>50.296199999999999</v>
      </c>
      <c r="S124" s="210"/>
      <c r="T124" s="212">
        <f>SUM(T125:T133)</f>
        <v>0</v>
      </c>
      <c r="AR124" s="213" t="s">
        <v>83</v>
      </c>
      <c r="AT124" s="214" t="s">
        <v>74</v>
      </c>
      <c r="AU124" s="214" t="s">
        <v>83</v>
      </c>
      <c r="AY124" s="213" t="s">
        <v>135</v>
      </c>
      <c r="BK124" s="215">
        <f>SUM(BK125:BK133)</f>
        <v>0</v>
      </c>
    </row>
    <row r="125" s="1" customFormat="1" ht="25.5" customHeight="1">
      <c r="B125" s="43"/>
      <c r="C125" s="218" t="s">
        <v>210</v>
      </c>
      <c r="D125" s="218" t="s">
        <v>137</v>
      </c>
      <c r="E125" s="219" t="s">
        <v>802</v>
      </c>
      <c r="F125" s="220" t="s">
        <v>803</v>
      </c>
      <c r="G125" s="221" t="s">
        <v>218</v>
      </c>
      <c r="H125" s="222">
        <v>30</v>
      </c>
      <c r="I125" s="223"/>
      <c r="J125" s="224">
        <f>ROUND(I125*H125,2)</f>
        <v>0</v>
      </c>
      <c r="K125" s="220" t="s">
        <v>141</v>
      </c>
      <c r="L125" s="69"/>
      <c r="M125" s="225" t="s">
        <v>21</v>
      </c>
      <c r="N125" s="226" t="s">
        <v>46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142</v>
      </c>
      <c r="AT125" s="21" t="s">
        <v>137</v>
      </c>
      <c r="AU125" s="21" t="s">
        <v>85</v>
      </c>
      <c r="AY125" s="21" t="s">
        <v>135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83</v>
      </c>
      <c r="BK125" s="229">
        <f>ROUND(I125*H125,2)</f>
        <v>0</v>
      </c>
      <c r="BL125" s="21" t="s">
        <v>142</v>
      </c>
      <c r="BM125" s="21" t="s">
        <v>804</v>
      </c>
    </row>
    <row r="126" s="1" customFormat="1" ht="25.5" customHeight="1">
      <c r="B126" s="43"/>
      <c r="C126" s="242" t="s">
        <v>805</v>
      </c>
      <c r="D126" s="242" t="s">
        <v>234</v>
      </c>
      <c r="E126" s="243" t="s">
        <v>806</v>
      </c>
      <c r="F126" s="244" t="s">
        <v>807</v>
      </c>
      <c r="G126" s="245" t="s">
        <v>218</v>
      </c>
      <c r="H126" s="246">
        <v>30</v>
      </c>
      <c r="I126" s="247"/>
      <c r="J126" s="248">
        <f>ROUND(I126*H126,2)</f>
        <v>0</v>
      </c>
      <c r="K126" s="244" t="s">
        <v>141</v>
      </c>
      <c r="L126" s="249"/>
      <c r="M126" s="250" t="s">
        <v>21</v>
      </c>
      <c r="N126" s="251" t="s">
        <v>46</v>
      </c>
      <c r="O126" s="44"/>
      <c r="P126" s="227">
        <f>O126*H126</f>
        <v>0</v>
      </c>
      <c r="Q126" s="227">
        <v>0.029499999999999998</v>
      </c>
      <c r="R126" s="227">
        <f>Q126*H126</f>
        <v>0.88500000000000001</v>
      </c>
      <c r="S126" s="227">
        <v>0</v>
      </c>
      <c r="T126" s="228">
        <f>S126*H126</f>
        <v>0</v>
      </c>
      <c r="AR126" s="21" t="s">
        <v>237</v>
      </c>
      <c r="AT126" s="21" t="s">
        <v>234</v>
      </c>
      <c r="AU126" s="21" t="s">
        <v>85</v>
      </c>
      <c r="AY126" s="21" t="s">
        <v>135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83</v>
      </c>
      <c r="BK126" s="229">
        <f>ROUND(I126*H126,2)</f>
        <v>0</v>
      </c>
      <c r="BL126" s="21" t="s">
        <v>142</v>
      </c>
      <c r="BM126" s="21" t="s">
        <v>808</v>
      </c>
    </row>
    <row r="127" s="1" customFormat="1" ht="25.5" customHeight="1">
      <c r="B127" s="43"/>
      <c r="C127" s="218" t="s">
        <v>809</v>
      </c>
      <c r="D127" s="218" t="s">
        <v>137</v>
      </c>
      <c r="E127" s="219" t="s">
        <v>480</v>
      </c>
      <c r="F127" s="220" t="s">
        <v>481</v>
      </c>
      <c r="G127" s="221" t="s">
        <v>218</v>
      </c>
      <c r="H127" s="222">
        <v>70</v>
      </c>
      <c r="I127" s="223"/>
      <c r="J127" s="224">
        <f>ROUND(I127*H127,2)</f>
        <v>0</v>
      </c>
      <c r="K127" s="220" t="s">
        <v>141</v>
      </c>
      <c r="L127" s="69"/>
      <c r="M127" s="225" t="s">
        <v>21</v>
      </c>
      <c r="N127" s="226" t="s">
        <v>46</v>
      </c>
      <c r="O127" s="44"/>
      <c r="P127" s="227">
        <f>O127*H127</f>
        <v>0</v>
      </c>
      <c r="Q127" s="227">
        <v>0.31108000000000002</v>
      </c>
      <c r="R127" s="227">
        <f>Q127*H127</f>
        <v>21.775600000000001</v>
      </c>
      <c r="S127" s="227">
        <v>0</v>
      </c>
      <c r="T127" s="228">
        <f>S127*H127</f>
        <v>0</v>
      </c>
      <c r="AR127" s="21" t="s">
        <v>142</v>
      </c>
      <c r="AT127" s="21" t="s">
        <v>137</v>
      </c>
      <c r="AU127" s="21" t="s">
        <v>85</v>
      </c>
      <c r="AY127" s="21" t="s">
        <v>135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83</v>
      </c>
      <c r="BK127" s="229">
        <f>ROUND(I127*H127,2)</f>
        <v>0</v>
      </c>
      <c r="BL127" s="21" t="s">
        <v>142</v>
      </c>
      <c r="BM127" s="21" t="s">
        <v>810</v>
      </c>
    </row>
    <row r="128" s="1" customFormat="1" ht="25.5" customHeight="1">
      <c r="B128" s="43"/>
      <c r="C128" s="242" t="s">
        <v>215</v>
      </c>
      <c r="D128" s="242" t="s">
        <v>234</v>
      </c>
      <c r="E128" s="243" t="s">
        <v>484</v>
      </c>
      <c r="F128" s="244" t="s">
        <v>485</v>
      </c>
      <c r="G128" s="245" t="s">
        <v>218</v>
      </c>
      <c r="H128" s="246">
        <v>35</v>
      </c>
      <c r="I128" s="247"/>
      <c r="J128" s="248">
        <f>ROUND(I128*H128,2)</f>
        <v>0</v>
      </c>
      <c r="K128" s="244" t="s">
        <v>141</v>
      </c>
      <c r="L128" s="249"/>
      <c r="M128" s="250" t="s">
        <v>21</v>
      </c>
      <c r="N128" s="251" t="s">
        <v>46</v>
      </c>
      <c r="O128" s="44"/>
      <c r="P128" s="227">
        <f>O128*H128</f>
        <v>0</v>
      </c>
      <c r="Q128" s="227">
        <v>0.013299999999999999</v>
      </c>
      <c r="R128" s="227">
        <f>Q128*H128</f>
        <v>0.46549999999999997</v>
      </c>
      <c r="S128" s="227">
        <v>0</v>
      </c>
      <c r="T128" s="228">
        <f>S128*H128</f>
        <v>0</v>
      </c>
      <c r="AR128" s="21" t="s">
        <v>237</v>
      </c>
      <c r="AT128" s="21" t="s">
        <v>234</v>
      </c>
      <c r="AU128" s="21" t="s">
        <v>85</v>
      </c>
      <c r="AY128" s="21" t="s">
        <v>135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83</v>
      </c>
      <c r="BK128" s="229">
        <f>ROUND(I128*H128,2)</f>
        <v>0</v>
      </c>
      <c r="BL128" s="21" t="s">
        <v>142</v>
      </c>
      <c r="BM128" s="21" t="s">
        <v>811</v>
      </c>
    </row>
    <row r="129" s="1" customFormat="1" ht="25.5" customHeight="1">
      <c r="B129" s="43"/>
      <c r="C129" s="242" t="s">
        <v>220</v>
      </c>
      <c r="D129" s="242" t="s">
        <v>234</v>
      </c>
      <c r="E129" s="243" t="s">
        <v>488</v>
      </c>
      <c r="F129" s="244" t="s">
        <v>489</v>
      </c>
      <c r="G129" s="245" t="s">
        <v>218</v>
      </c>
      <c r="H129" s="246">
        <v>35</v>
      </c>
      <c r="I129" s="247"/>
      <c r="J129" s="248">
        <f>ROUND(I129*H129,2)</f>
        <v>0</v>
      </c>
      <c r="K129" s="244" t="s">
        <v>141</v>
      </c>
      <c r="L129" s="249"/>
      <c r="M129" s="250" t="s">
        <v>21</v>
      </c>
      <c r="N129" s="251" t="s">
        <v>46</v>
      </c>
      <c r="O129" s="44"/>
      <c r="P129" s="227">
        <f>O129*H129</f>
        <v>0</v>
      </c>
      <c r="Q129" s="227">
        <v>0.029499999999999998</v>
      </c>
      <c r="R129" s="227">
        <f>Q129*H129</f>
        <v>1.0325</v>
      </c>
      <c r="S129" s="227">
        <v>0</v>
      </c>
      <c r="T129" s="228">
        <f>S129*H129</f>
        <v>0</v>
      </c>
      <c r="AR129" s="21" t="s">
        <v>237</v>
      </c>
      <c r="AT129" s="21" t="s">
        <v>234</v>
      </c>
      <c r="AU129" s="21" t="s">
        <v>85</v>
      </c>
      <c r="AY129" s="21" t="s">
        <v>135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83</v>
      </c>
      <c r="BK129" s="229">
        <f>ROUND(I129*H129,2)</f>
        <v>0</v>
      </c>
      <c r="BL129" s="21" t="s">
        <v>142</v>
      </c>
      <c r="BM129" s="21" t="s">
        <v>812</v>
      </c>
    </row>
    <row r="130" s="1" customFormat="1" ht="25.5" customHeight="1">
      <c r="B130" s="43"/>
      <c r="C130" s="218" t="s">
        <v>225</v>
      </c>
      <c r="D130" s="218" t="s">
        <v>137</v>
      </c>
      <c r="E130" s="219" t="s">
        <v>492</v>
      </c>
      <c r="F130" s="220" t="s">
        <v>493</v>
      </c>
      <c r="G130" s="221" t="s">
        <v>218</v>
      </c>
      <c r="H130" s="222">
        <v>32</v>
      </c>
      <c r="I130" s="223"/>
      <c r="J130" s="224">
        <f>ROUND(I130*H130,2)</f>
        <v>0</v>
      </c>
      <c r="K130" s="220" t="s">
        <v>141</v>
      </c>
      <c r="L130" s="69"/>
      <c r="M130" s="225" t="s">
        <v>21</v>
      </c>
      <c r="N130" s="226" t="s">
        <v>46</v>
      </c>
      <c r="O130" s="44"/>
      <c r="P130" s="227">
        <f>O130*H130</f>
        <v>0</v>
      </c>
      <c r="Q130" s="227">
        <v>0.42080000000000001</v>
      </c>
      <c r="R130" s="227">
        <f>Q130*H130</f>
        <v>13.4656</v>
      </c>
      <c r="S130" s="227">
        <v>0</v>
      </c>
      <c r="T130" s="228">
        <f>S130*H130</f>
        <v>0</v>
      </c>
      <c r="AR130" s="21" t="s">
        <v>142</v>
      </c>
      <c r="AT130" s="21" t="s">
        <v>137</v>
      </c>
      <c r="AU130" s="21" t="s">
        <v>85</v>
      </c>
      <c r="AY130" s="21" t="s">
        <v>135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83</v>
      </c>
      <c r="BK130" s="229">
        <f>ROUND(I130*H130,2)</f>
        <v>0</v>
      </c>
      <c r="BL130" s="21" t="s">
        <v>142</v>
      </c>
      <c r="BM130" s="21" t="s">
        <v>813</v>
      </c>
    </row>
    <row r="131" s="1" customFormat="1" ht="25.5" customHeight="1">
      <c r="B131" s="43"/>
      <c r="C131" s="242" t="s">
        <v>229</v>
      </c>
      <c r="D131" s="242" t="s">
        <v>234</v>
      </c>
      <c r="E131" s="243" t="s">
        <v>814</v>
      </c>
      <c r="F131" s="244" t="s">
        <v>815</v>
      </c>
      <c r="G131" s="245" t="s">
        <v>218</v>
      </c>
      <c r="H131" s="246">
        <v>32</v>
      </c>
      <c r="I131" s="247"/>
      <c r="J131" s="248">
        <f>ROUND(I131*H131,2)</f>
        <v>0</v>
      </c>
      <c r="K131" s="244" t="s">
        <v>141</v>
      </c>
      <c r="L131" s="249"/>
      <c r="M131" s="250" t="s">
        <v>21</v>
      </c>
      <c r="N131" s="251" t="s">
        <v>46</v>
      </c>
      <c r="O131" s="44"/>
      <c r="P131" s="227">
        <f>O131*H131</f>
        <v>0</v>
      </c>
      <c r="Q131" s="227">
        <v>0.065000000000000002</v>
      </c>
      <c r="R131" s="227">
        <f>Q131*H131</f>
        <v>2.0800000000000001</v>
      </c>
      <c r="S131" s="227">
        <v>0</v>
      </c>
      <c r="T131" s="228">
        <f>S131*H131</f>
        <v>0</v>
      </c>
      <c r="AR131" s="21" t="s">
        <v>237</v>
      </c>
      <c r="AT131" s="21" t="s">
        <v>234</v>
      </c>
      <c r="AU131" s="21" t="s">
        <v>85</v>
      </c>
      <c r="AY131" s="21" t="s">
        <v>135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83</v>
      </c>
      <c r="BK131" s="229">
        <f>ROUND(I131*H131,2)</f>
        <v>0</v>
      </c>
      <c r="BL131" s="21" t="s">
        <v>142</v>
      </c>
      <c r="BM131" s="21" t="s">
        <v>816</v>
      </c>
    </row>
    <row r="132" s="1" customFormat="1" ht="16.5" customHeight="1">
      <c r="B132" s="43"/>
      <c r="C132" s="218" t="s">
        <v>233</v>
      </c>
      <c r="D132" s="218" t="s">
        <v>137</v>
      </c>
      <c r="E132" s="219" t="s">
        <v>817</v>
      </c>
      <c r="F132" s="220" t="s">
        <v>818</v>
      </c>
      <c r="G132" s="221" t="s">
        <v>218</v>
      </c>
      <c r="H132" s="222">
        <v>20</v>
      </c>
      <c r="I132" s="223"/>
      <c r="J132" s="224">
        <f>ROUND(I132*H132,2)</f>
        <v>0</v>
      </c>
      <c r="K132" s="220" t="s">
        <v>21</v>
      </c>
      <c r="L132" s="69"/>
      <c r="M132" s="225" t="s">
        <v>21</v>
      </c>
      <c r="N132" s="226" t="s">
        <v>46</v>
      </c>
      <c r="O132" s="44"/>
      <c r="P132" s="227">
        <f>O132*H132</f>
        <v>0</v>
      </c>
      <c r="Q132" s="227">
        <v>0.42368</v>
      </c>
      <c r="R132" s="227">
        <f>Q132*H132</f>
        <v>8.4735999999999994</v>
      </c>
      <c r="S132" s="227">
        <v>0</v>
      </c>
      <c r="T132" s="228">
        <f>S132*H132</f>
        <v>0</v>
      </c>
      <c r="AR132" s="21" t="s">
        <v>142</v>
      </c>
      <c r="AT132" s="21" t="s">
        <v>137</v>
      </c>
      <c r="AU132" s="21" t="s">
        <v>85</v>
      </c>
      <c r="AY132" s="21" t="s">
        <v>135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83</v>
      </c>
      <c r="BK132" s="229">
        <f>ROUND(I132*H132,2)</f>
        <v>0</v>
      </c>
      <c r="BL132" s="21" t="s">
        <v>142</v>
      </c>
      <c r="BM132" s="21" t="s">
        <v>819</v>
      </c>
    </row>
    <row r="133" s="1" customFormat="1" ht="16.5" customHeight="1">
      <c r="B133" s="43"/>
      <c r="C133" s="218" t="s">
        <v>239</v>
      </c>
      <c r="D133" s="218" t="s">
        <v>137</v>
      </c>
      <c r="E133" s="219" t="s">
        <v>820</v>
      </c>
      <c r="F133" s="220" t="s">
        <v>821</v>
      </c>
      <c r="G133" s="221" t="s">
        <v>218</v>
      </c>
      <c r="H133" s="222">
        <v>5</v>
      </c>
      <c r="I133" s="223"/>
      <c r="J133" s="224">
        <f>ROUND(I133*H133,2)</f>
        <v>0</v>
      </c>
      <c r="K133" s="220" t="s">
        <v>21</v>
      </c>
      <c r="L133" s="69"/>
      <c r="M133" s="225" t="s">
        <v>21</v>
      </c>
      <c r="N133" s="226" t="s">
        <v>46</v>
      </c>
      <c r="O133" s="44"/>
      <c r="P133" s="227">
        <f>O133*H133</f>
        <v>0</v>
      </c>
      <c r="Q133" s="227">
        <v>0.42368</v>
      </c>
      <c r="R133" s="227">
        <f>Q133*H133</f>
        <v>2.1183999999999998</v>
      </c>
      <c r="S133" s="227">
        <v>0</v>
      </c>
      <c r="T133" s="228">
        <f>S133*H133</f>
        <v>0</v>
      </c>
      <c r="AR133" s="21" t="s">
        <v>142</v>
      </c>
      <c r="AT133" s="21" t="s">
        <v>137</v>
      </c>
      <c r="AU133" s="21" t="s">
        <v>85</v>
      </c>
      <c r="AY133" s="21" t="s">
        <v>135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83</v>
      </c>
      <c r="BK133" s="229">
        <f>ROUND(I133*H133,2)</f>
        <v>0</v>
      </c>
      <c r="BL133" s="21" t="s">
        <v>142</v>
      </c>
      <c r="BM133" s="21" t="s">
        <v>822</v>
      </c>
    </row>
    <row r="134" s="10" customFormat="1" ht="29.88" customHeight="1">
      <c r="B134" s="202"/>
      <c r="C134" s="203"/>
      <c r="D134" s="204" t="s">
        <v>74</v>
      </c>
      <c r="E134" s="216" t="s">
        <v>499</v>
      </c>
      <c r="F134" s="216" t="s">
        <v>500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SUM(P135:P157)</f>
        <v>0</v>
      </c>
      <c r="Q134" s="210"/>
      <c r="R134" s="211">
        <f>SUM(R135:R157)</f>
        <v>65.406130000000005</v>
      </c>
      <c r="S134" s="210"/>
      <c r="T134" s="212">
        <f>SUM(T135:T157)</f>
        <v>0</v>
      </c>
      <c r="AR134" s="213" t="s">
        <v>83</v>
      </c>
      <c r="AT134" s="214" t="s">
        <v>74</v>
      </c>
      <c r="AU134" s="214" t="s">
        <v>83</v>
      </c>
      <c r="AY134" s="213" t="s">
        <v>135</v>
      </c>
      <c r="BK134" s="215">
        <f>SUM(BK135:BK157)</f>
        <v>0</v>
      </c>
    </row>
    <row r="135" s="1" customFormat="1" ht="25.5" customHeight="1">
      <c r="B135" s="43"/>
      <c r="C135" s="218" t="s">
        <v>243</v>
      </c>
      <c r="D135" s="218" t="s">
        <v>137</v>
      </c>
      <c r="E135" s="219" t="s">
        <v>502</v>
      </c>
      <c r="F135" s="220" t="s">
        <v>503</v>
      </c>
      <c r="G135" s="221" t="s">
        <v>171</v>
      </c>
      <c r="H135" s="222">
        <v>46</v>
      </c>
      <c r="I135" s="223"/>
      <c r="J135" s="224">
        <f>ROUND(I135*H135,2)</f>
        <v>0</v>
      </c>
      <c r="K135" s="220" t="s">
        <v>21</v>
      </c>
      <c r="L135" s="69"/>
      <c r="M135" s="225" t="s">
        <v>21</v>
      </c>
      <c r="N135" s="226" t="s">
        <v>46</v>
      </c>
      <c r="O135" s="44"/>
      <c r="P135" s="227">
        <f>O135*H135</f>
        <v>0</v>
      </c>
      <c r="Q135" s="227">
        <v>0.16849</v>
      </c>
      <c r="R135" s="227">
        <f>Q135*H135</f>
        <v>7.75054</v>
      </c>
      <c r="S135" s="227">
        <v>0</v>
      </c>
      <c r="T135" s="228">
        <f>S135*H135</f>
        <v>0</v>
      </c>
      <c r="AR135" s="21" t="s">
        <v>142</v>
      </c>
      <c r="AT135" s="21" t="s">
        <v>137</v>
      </c>
      <c r="AU135" s="21" t="s">
        <v>85</v>
      </c>
      <c r="AY135" s="21" t="s">
        <v>135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83</v>
      </c>
      <c r="BK135" s="229">
        <f>ROUND(I135*H135,2)</f>
        <v>0</v>
      </c>
      <c r="BL135" s="21" t="s">
        <v>142</v>
      </c>
      <c r="BM135" s="21" t="s">
        <v>823</v>
      </c>
    </row>
    <row r="136" s="1" customFormat="1" ht="16.5" customHeight="1">
      <c r="B136" s="43"/>
      <c r="C136" s="242" t="s">
        <v>249</v>
      </c>
      <c r="D136" s="242" t="s">
        <v>234</v>
      </c>
      <c r="E136" s="243" t="s">
        <v>506</v>
      </c>
      <c r="F136" s="244" t="s">
        <v>824</v>
      </c>
      <c r="G136" s="245" t="s">
        <v>171</v>
      </c>
      <c r="H136" s="246">
        <v>46</v>
      </c>
      <c r="I136" s="247"/>
      <c r="J136" s="248">
        <f>ROUND(I136*H136,2)</f>
        <v>0</v>
      </c>
      <c r="K136" s="244" t="s">
        <v>141</v>
      </c>
      <c r="L136" s="249"/>
      <c r="M136" s="250" t="s">
        <v>21</v>
      </c>
      <c r="N136" s="251" t="s">
        <v>46</v>
      </c>
      <c r="O136" s="44"/>
      <c r="P136" s="227">
        <f>O136*H136</f>
        <v>0</v>
      </c>
      <c r="Q136" s="227">
        <v>0.20000000000000001</v>
      </c>
      <c r="R136" s="227">
        <f>Q136*H136</f>
        <v>9.2000000000000011</v>
      </c>
      <c r="S136" s="227">
        <v>0</v>
      </c>
      <c r="T136" s="228">
        <f>S136*H136</f>
        <v>0</v>
      </c>
      <c r="AR136" s="21" t="s">
        <v>237</v>
      </c>
      <c r="AT136" s="21" t="s">
        <v>234</v>
      </c>
      <c r="AU136" s="21" t="s">
        <v>85</v>
      </c>
      <c r="AY136" s="21" t="s">
        <v>135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83</v>
      </c>
      <c r="BK136" s="229">
        <f>ROUND(I136*H136,2)</f>
        <v>0</v>
      </c>
      <c r="BL136" s="21" t="s">
        <v>142</v>
      </c>
      <c r="BM136" s="21" t="s">
        <v>825</v>
      </c>
    </row>
    <row r="137" s="1" customFormat="1" ht="25.5" customHeight="1">
      <c r="B137" s="43"/>
      <c r="C137" s="218" t="s">
        <v>254</v>
      </c>
      <c r="D137" s="218" t="s">
        <v>137</v>
      </c>
      <c r="E137" s="219" t="s">
        <v>511</v>
      </c>
      <c r="F137" s="220" t="s">
        <v>512</v>
      </c>
      <c r="G137" s="221" t="s">
        <v>171</v>
      </c>
      <c r="H137" s="222">
        <v>7</v>
      </c>
      <c r="I137" s="223"/>
      <c r="J137" s="224">
        <f>ROUND(I137*H137,2)</f>
        <v>0</v>
      </c>
      <c r="K137" s="220" t="s">
        <v>21</v>
      </c>
      <c r="L137" s="69"/>
      <c r="M137" s="225" t="s">
        <v>21</v>
      </c>
      <c r="N137" s="226" t="s">
        <v>46</v>
      </c>
      <c r="O137" s="44"/>
      <c r="P137" s="227">
        <f>O137*H137</f>
        <v>0</v>
      </c>
      <c r="Q137" s="227">
        <v>0.16849</v>
      </c>
      <c r="R137" s="227">
        <f>Q137*H137</f>
        <v>1.17943</v>
      </c>
      <c r="S137" s="227">
        <v>0</v>
      </c>
      <c r="T137" s="228">
        <f>S137*H137</f>
        <v>0</v>
      </c>
      <c r="AR137" s="21" t="s">
        <v>142</v>
      </c>
      <c r="AT137" s="21" t="s">
        <v>137</v>
      </c>
      <c r="AU137" s="21" t="s">
        <v>85</v>
      </c>
      <c r="AY137" s="21" t="s">
        <v>135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83</v>
      </c>
      <c r="BK137" s="229">
        <f>ROUND(I137*H137,2)</f>
        <v>0</v>
      </c>
      <c r="BL137" s="21" t="s">
        <v>142</v>
      </c>
      <c r="BM137" s="21" t="s">
        <v>826</v>
      </c>
    </row>
    <row r="138" s="1" customFormat="1" ht="25.5" customHeight="1">
      <c r="B138" s="43"/>
      <c r="C138" s="242" t="s">
        <v>259</v>
      </c>
      <c r="D138" s="242" t="s">
        <v>234</v>
      </c>
      <c r="E138" s="243" t="s">
        <v>520</v>
      </c>
      <c r="F138" s="244" t="s">
        <v>827</v>
      </c>
      <c r="G138" s="245" t="s">
        <v>171</v>
      </c>
      <c r="H138" s="246">
        <v>2.7000000000000002</v>
      </c>
      <c r="I138" s="247"/>
      <c r="J138" s="248">
        <f>ROUND(I138*H138,2)</f>
        <v>0</v>
      </c>
      <c r="K138" s="244" t="s">
        <v>141</v>
      </c>
      <c r="L138" s="249"/>
      <c r="M138" s="250" t="s">
        <v>21</v>
      </c>
      <c r="N138" s="251" t="s">
        <v>46</v>
      </c>
      <c r="O138" s="44"/>
      <c r="P138" s="227">
        <f>O138*H138</f>
        <v>0</v>
      </c>
      <c r="Q138" s="227">
        <v>0.20000000000000001</v>
      </c>
      <c r="R138" s="227">
        <f>Q138*H138</f>
        <v>0.54000000000000004</v>
      </c>
      <c r="S138" s="227">
        <v>0</v>
      </c>
      <c r="T138" s="228">
        <f>S138*H138</f>
        <v>0</v>
      </c>
      <c r="AR138" s="21" t="s">
        <v>237</v>
      </c>
      <c r="AT138" s="21" t="s">
        <v>234</v>
      </c>
      <c r="AU138" s="21" t="s">
        <v>85</v>
      </c>
      <c r="AY138" s="21" t="s">
        <v>135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83</v>
      </c>
      <c r="BK138" s="229">
        <f>ROUND(I138*H138,2)</f>
        <v>0</v>
      </c>
      <c r="BL138" s="21" t="s">
        <v>142</v>
      </c>
      <c r="BM138" s="21" t="s">
        <v>828</v>
      </c>
    </row>
    <row r="139" s="11" customFormat="1">
      <c r="B139" s="230"/>
      <c r="C139" s="231"/>
      <c r="D139" s="232" t="s">
        <v>162</v>
      </c>
      <c r="E139" s="233" t="s">
        <v>21</v>
      </c>
      <c r="F139" s="234" t="s">
        <v>829</v>
      </c>
      <c r="G139" s="231"/>
      <c r="H139" s="235">
        <v>2.7000000000000002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162</v>
      </c>
      <c r="AU139" s="241" t="s">
        <v>85</v>
      </c>
      <c r="AV139" s="11" t="s">
        <v>85</v>
      </c>
      <c r="AW139" s="11" t="s">
        <v>39</v>
      </c>
      <c r="AX139" s="11" t="s">
        <v>83</v>
      </c>
      <c r="AY139" s="241" t="s">
        <v>135</v>
      </c>
    </row>
    <row r="140" s="1" customFormat="1" ht="25.5" customHeight="1">
      <c r="B140" s="43"/>
      <c r="C140" s="242" t="s">
        <v>263</v>
      </c>
      <c r="D140" s="242" t="s">
        <v>234</v>
      </c>
      <c r="E140" s="243" t="s">
        <v>525</v>
      </c>
      <c r="F140" s="244" t="s">
        <v>830</v>
      </c>
      <c r="G140" s="245" t="s">
        <v>171</v>
      </c>
      <c r="H140" s="246">
        <v>4</v>
      </c>
      <c r="I140" s="247"/>
      <c r="J140" s="248">
        <f>ROUND(I140*H140,2)</f>
        <v>0</v>
      </c>
      <c r="K140" s="244" t="s">
        <v>141</v>
      </c>
      <c r="L140" s="249"/>
      <c r="M140" s="250" t="s">
        <v>21</v>
      </c>
      <c r="N140" s="251" t="s">
        <v>46</v>
      </c>
      <c r="O140" s="44"/>
      <c r="P140" s="227">
        <f>O140*H140</f>
        <v>0</v>
      </c>
      <c r="Q140" s="227">
        <v>0.20000000000000001</v>
      </c>
      <c r="R140" s="227">
        <f>Q140*H140</f>
        <v>0.80000000000000004</v>
      </c>
      <c r="S140" s="227">
        <v>0</v>
      </c>
      <c r="T140" s="228">
        <f>S140*H140</f>
        <v>0</v>
      </c>
      <c r="AR140" s="21" t="s">
        <v>237</v>
      </c>
      <c r="AT140" s="21" t="s">
        <v>234</v>
      </c>
      <c r="AU140" s="21" t="s">
        <v>85</v>
      </c>
      <c r="AY140" s="21" t="s">
        <v>135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83</v>
      </c>
      <c r="BK140" s="229">
        <f>ROUND(I140*H140,2)</f>
        <v>0</v>
      </c>
      <c r="BL140" s="21" t="s">
        <v>142</v>
      </c>
      <c r="BM140" s="21" t="s">
        <v>831</v>
      </c>
    </row>
    <row r="141" s="11" customFormat="1">
      <c r="B141" s="230"/>
      <c r="C141" s="231"/>
      <c r="D141" s="232" t="s">
        <v>162</v>
      </c>
      <c r="E141" s="233" t="s">
        <v>21</v>
      </c>
      <c r="F141" s="234" t="s">
        <v>142</v>
      </c>
      <c r="G141" s="231"/>
      <c r="H141" s="235">
        <v>4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162</v>
      </c>
      <c r="AU141" s="241" t="s">
        <v>85</v>
      </c>
      <c r="AV141" s="11" t="s">
        <v>85</v>
      </c>
      <c r="AW141" s="11" t="s">
        <v>39</v>
      </c>
      <c r="AX141" s="11" t="s">
        <v>83</v>
      </c>
      <c r="AY141" s="241" t="s">
        <v>135</v>
      </c>
    </row>
    <row r="142" s="1" customFormat="1" ht="25.5" customHeight="1">
      <c r="B142" s="43"/>
      <c r="C142" s="218" t="s">
        <v>268</v>
      </c>
      <c r="D142" s="218" t="s">
        <v>137</v>
      </c>
      <c r="E142" s="219" t="s">
        <v>534</v>
      </c>
      <c r="F142" s="220" t="s">
        <v>535</v>
      </c>
      <c r="G142" s="221" t="s">
        <v>181</v>
      </c>
      <c r="H142" s="222">
        <v>10</v>
      </c>
      <c r="I142" s="223"/>
      <c r="J142" s="224">
        <f>ROUND(I142*H142,2)</f>
        <v>0</v>
      </c>
      <c r="K142" s="220" t="s">
        <v>141</v>
      </c>
      <c r="L142" s="69"/>
      <c r="M142" s="225" t="s">
        <v>21</v>
      </c>
      <c r="N142" s="226" t="s">
        <v>46</v>
      </c>
      <c r="O142" s="44"/>
      <c r="P142" s="227">
        <f>O142*H142</f>
        <v>0</v>
      </c>
      <c r="Q142" s="227">
        <v>2.2563399999999998</v>
      </c>
      <c r="R142" s="227">
        <f>Q142*H142</f>
        <v>22.563399999999998</v>
      </c>
      <c r="S142" s="227">
        <v>0</v>
      </c>
      <c r="T142" s="228">
        <f>S142*H142</f>
        <v>0</v>
      </c>
      <c r="AR142" s="21" t="s">
        <v>142</v>
      </c>
      <c r="AT142" s="21" t="s">
        <v>137</v>
      </c>
      <c r="AU142" s="21" t="s">
        <v>85</v>
      </c>
      <c r="AY142" s="21" t="s">
        <v>135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83</v>
      </c>
      <c r="BK142" s="229">
        <f>ROUND(I142*H142,2)</f>
        <v>0</v>
      </c>
      <c r="BL142" s="21" t="s">
        <v>142</v>
      </c>
      <c r="BM142" s="21" t="s">
        <v>832</v>
      </c>
    </row>
    <row r="143" s="1" customFormat="1" ht="38.25" customHeight="1">
      <c r="B143" s="43"/>
      <c r="C143" s="218" t="s">
        <v>273</v>
      </c>
      <c r="D143" s="218" t="s">
        <v>137</v>
      </c>
      <c r="E143" s="219" t="s">
        <v>833</v>
      </c>
      <c r="F143" s="220" t="s">
        <v>834</v>
      </c>
      <c r="G143" s="221" t="s">
        <v>171</v>
      </c>
      <c r="H143" s="222">
        <v>21</v>
      </c>
      <c r="I143" s="223"/>
      <c r="J143" s="224">
        <f>ROUND(I143*H143,2)</f>
        <v>0</v>
      </c>
      <c r="K143" s="220" t="s">
        <v>21</v>
      </c>
      <c r="L143" s="69"/>
      <c r="M143" s="225" t="s">
        <v>21</v>
      </c>
      <c r="N143" s="226" t="s">
        <v>46</v>
      </c>
      <c r="O143" s="44"/>
      <c r="P143" s="227">
        <f>O143*H143</f>
        <v>0</v>
      </c>
      <c r="Q143" s="227">
        <v>0.63788</v>
      </c>
      <c r="R143" s="227">
        <f>Q143*H143</f>
        <v>13.395479999999999</v>
      </c>
      <c r="S143" s="227">
        <v>0</v>
      </c>
      <c r="T143" s="228">
        <f>S143*H143</f>
        <v>0</v>
      </c>
      <c r="AR143" s="21" t="s">
        <v>142</v>
      </c>
      <c r="AT143" s="21" t="s">
        <v>137</v>
      </c>
      <c r="AU143" s="21" t="s">
        <v>85</v>
      </c>
      <c r="AY143" s="21" t="s">
        <v>135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83</v>
      </c>
      <c r="BK143" s="229">
        <f>ROUND(I143*H143,2)</f>
        <v>0</v>
      </c>
      <c r="BL143" s="21" t="s">
        <v>142</v>
      </c>
      <c r="BM143" s="21" t="s">
        <v>835</v>
      </c>
    </row>
    <row r="144" s="1" customFormat="1" ht="25.5" customHeight="1">
      <c r="B144" s="43"/>
      <c r="C144" s="218" t="s">
        <v>277</v>
      </c>
      <c r="D144" s="218" t="s">
        <v>137</v>
      </c>
      <c r="E144" s="219" t="s">
        <v>836</v>
      </c>
      <c r="F144" s="220" t="s">
        <v>837</v>
      </c>
      <c r="G144" s="221" t="s">
        <v>171</v>
      </c>
      <c r="H144" s="222">
        <v>35</v>
      </c>
      <c r="I144" s="223"/>
      <c r="J144" s="224">
        <f>ROUND(I144*H144,2)</f>
        <v>0</v>
      </c>
      <c r="K144" s="220" t="s">
        <v>21</v>
      </c>
      <c r="L144" s="69"/>
      <c r="M144" s="225" t="s">
        <v>21</v>
      </c>
      <c r="N144" s="226" t="s">
        <v>46</v>
      </c>
      <c r="O144" s="44"/>
      <c r="P144" s="227">
        <f>O144*H144</f>
        <v>0</v>
      </c>
      <c r="Q144" s="227">
        <v>0.00084000000000000003</v>
      </c>
      <c r="R144" s="227">
        <f>Q144*H144</f>
        <v>0.029400000000000003</v>
      </c>
      <c r="S144" s="227">
        <v>0</v>
      </c>
      <c r="T144" s="228">
        <f>S144*H144</f>
        <v>0</v>
      </c>
      <c r="AR144" s="21" t="s">
        <v>142</v>
      </c>
      <c r="AT144" s="21" t="s">
        <v>137</v>
      </c>
      <c r="AU144" s="21" t="s">
        <v>85</v>
      </c>
      <c r="AY144" s="21" t="s">
        <v>135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83</v>
      </c>
      <c r="BK144" s="229">
        <f>ROUND(I144*H144,2)</f>
        <v>0</v>
      </c>
      <c r="BL144" s="21" t="s">
        <v>142</v>
      </c>
      <c r="BM144" s="21" t="s">
        <v>838</v>
      </c>
    </row>
    <row r="145" s="1" customFormat="1" ht="25.5" customHeight="1">
      <c r="B145" s="43"/>
      <c r="C145" s="218" t="s">
        <v>281</v>
      </c>
      <c r="D145" s="218" t="s">
        <v>137</v>
      </c>
      <c r="E145" s="219" t="s">
        <v>839</v>
      </c>
      <c r="F145" s="220" t="s">
        <v>840</v>
      </c>
      <c r="G145" s="221" t="s">
        <v>218</v>
      </c>
      <c r="H145" s="222">
        <v>12</v>
      </c>
      <c r="I145" s="223"/>
      <c r="J145" s="224">
        <f>ROUND(I145*H145,2)</f>
        <v>0</v>
      </c>
      <c r="K145" s="220" t="s">
        <v>141</v>
      </c>
      <c r="L145" s="69"/>
      <c r="M145" s="225" t="s">
        <v>21</v>
      </c>
      <c r="N145" s="226" t="s">
        <v>46</v>
      </c>
      <c r="O145" s="44"/>
      <c r="P145" s="227">
        <f>O145*H145</f>
        <v>0</v>
      </c>
      <c r="Q145" s="227">
        <v>0.35743999999999998</v>
      </c>
      <c r="R145" s="227">
        <f>Q145*H145</f>
        <v>4.2892799999999998</v>
      </c>
      <c r="S145" s="227">
        <v>0</v>
      </c>
      <c r="T145" s="228">
        <f>S145*H145</f>
        <v>0</v>
      </c>
      <c r="AR145" s="21" t="s">
        <v>142</v>
      </c>
      <c r="AT145" s="21" t="s">
        <v>137</v>
      </c>
      <c r="AU145" s="21" t="s">
        <v>85</v>
      </c>
      <c r="AY145" s="21" t="s">
        <v>135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83</v>
      </c>
      <c r="BK145" s="229">
        <f>ROUND(I145*H145,2)</f>
        <v>0</v>
      </c>
      <c r="BL145" s="21" t="s">
        <v>142</v>
      </c>
      <c r="BM145" s="21" t="s">
        <v>841</v>
      </c>
    </row>
    <row r="146" s="1" customFormat="1" ht="25.5" customHeight="1">
      <c r="B146" s="43"/>
      <c r="C146" s="242" t="s">
        <v>214</v>
      </c>
      <c r="D146" s="242" t="s">
        <v>234</v>
      </c>
      <c r="E146" s="243" t="s">
        <v>842</v>
      </c>
      <c r="F146" s="244" t="s">
        <v>843</v>
      </c>
      <c r="G146" s="245" t="s">
        <v>218</v>
      </c>
      <c r="H146" s="246">
        <v>5</v>
      </c>
      <c r="I146" s="247"/>
      <c r="J146" s="248">
        <f>ROUND(I146*H146,2)</f>
        <v>0</v>
      </c>
      <c r="K146" s="244" t="s">
        <v>141</v>
      </c>
      <c r="L146" s="249"/>
      <c r="M146" s="250" t="s">
        <v>21</v>
      </c>
      <c r="N146" s="251" t="s">
        <v>46</v>
      </c>
      <c r="O146" s="44"/>
      <c r="P146" s="227">
        <f>O146*H146</f>
        <v>0</v>
      </c>
      <c r="Q146" s="227">
        <v>0.070000000000000007</v>
      </c>
      <c r="R146" s="227">
        <f>Q146*H146</f>
        <v>0.35000000000000003</v>
      </c>
      <c r="S146" s="227">
        <v>0</v>
      </c>
      <c r="T146" s="228">
        <f>S146*H146</f>
        <v>0</v>
      </c>
      <c r="AR146" s="21" t="s">
        <v>237</v>
      </c>
      <c r="AT146" s="21" t="s">
        <v>234</v>
      </c>
      <c r="AU146" s="21" t="s">
        <v>85</v>
      </c>
      <c r="AY146" s="21" t="s">
        <v>135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83</v>
      </c>
      <c r="BK146" s="229">
        <f>ROUND(I146*H146,2)</f>
        <v>0</v>
      </c>
      <c r="BL146" s="21" t="s">
        <v>142</v>
      </c>
      <c r="BM146" s="21" t="s">
        <v>844</v>
      </c>
    </row>
    <row r="147" s="1" customFormat="1" ht="16.5" customHeight="1">
      <c r="B147" s="43"/>
      <c r="C147" s="218" t="s">
        <v>291</v>
      </c>
      <c r="D147" s="218" t="s">
        <v>137</v>
      </c>
      <c r="E147" s="219" t="s">
        <v>845</v>
      </c>
      <c r="F147" s="220" t="s">
        <v>846</v>
      </c>
      <c r="G147" s="221" t="s">
        <v>218</v>
      </c>
      <c r="H147" s="222">
        <v>2</v>
      </c>
      <c r="I147" s="223"/>
      <c r="J147" s="224">
        <f>ROUND(I147*H147,2)</f>
        <v>0</v>
      </c>
      <c r="K147" s="220" t="s">
        <v>21</v>
      </c>
      <c r="L147" s="69"/>
      <c r="M147" s="225" t="s">
        <v>21</v>
      </c>
      <c r="N147" s="226" t="s">
        <v>46</v>
      </c>
      <c r="O147" s="44"/>
      <c r="P147" s="227">
        <f>O147*H147</f>
        <v>0</v>
      </c>
      <c r="Q147" s="227">
        <v>0.0018</v>
      </c>
      <c r="R147" s="227">
        <f>Q147*H147</f>
        <v>0.0035999999999999999</v>
      </c>
      <c r="S147" s="227">
        <v>0</v>
      </c>
      <c r="T147" s="228">
        <f>S147*H147</f>
        <v>0</v>
      </c>
      <c r="AR147" s="21" t="s">
        <v>142</v>
      </c>
      <c r="AT147" s="21" t="s">
        <v>137</v>
      </c>
      <c r="AU147" s="21" t="s">
        <v>85</v>
      </c>
      <c r="AY147" s="21" t="s">
        <v>135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83</v>
      </c>
      <c r="BK147" s="229">
        <f>ROUND(I147*H147,2)</f>
        <v>0</v>
      </c>
      <c r="BL147" s="21" t="s">
        <v>142</v>
      </c>
      <c r="BM147" s="21" t="s">
        <v>847</v>
      </c>
    </row>
    <row r="148" s="1" customFormat="1" ht="16.5" customHeight="1">
      <c r="B148" s="43"/>
      <c r="C148" s="242" t="s">
        <v>296</v>
      </c>
      <c r="D148" s="242" t="s">
        <v>234</v>
      </c>
      <c r="E148" s="243" t="s">
        <v>848</v>
      </c>
      <c r="F148" s="244" t="s">
        <v>849</v>
      </c>
      <c r="G148" s="245" t="s">
        <v>218</v>
      </c>
      <c r="H148" s="246">
        <v>2</v>
      </c>
      <c r="I148" s="247"/>
      <c r="J148" s="248">
        <f>ROUND(I148*H148,2)</f>
        <v>0</v>
      </c>
      <c r="K148" s="244" t="s">
        <v>21</v>
      </c>
      <c r="L148" s="249"/>
      <c r="M148" s="250" t="s">
        <v>21</v>
      </c>
      <c r="N148" s="251" t="s">
        <v>46</v>
      </c>
      <c r="O148" s="44"/>
      <c r="P148" s="227">
        <f>O148*H148</f>
        <v>0</v>
      </c>
      <c r="Q148" s="227">
        <v>0.029999999999999999</v>
      </c>
      <c r="R148" s="227">
        <f>Q148*H148</f>
        <v>0.059999999999999998</v>
      </c>
      <c r="S148" s="227">
        <v>0</v>
      </c>
      <c r="T148" s="228">
        <f>S148*H148</f>
        <v>0</v>
      </c>
      <c r="AR148" s="21" t="s">
        <v>237</v>
      </c>
      <c r="AT148" s="21" t="s">
        <v>234</v>
      </c>
      <c r="AU148" s="21" t="s">
        <v>85</v>
      </c>
      <c r="AY148" s="21" t="s">
        <v>135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83</v>
      </c>
      <c r="BK148" s="229">
        <f>ROUND(I148*H148,2)</f>
        <v>0</v>
      </c>
      <c r="BL148" s="21" t="s">
        <v>142</v>
      </c>
      <c r="BM148" s="21" t="s">
        <v>850</v>
      </c>
    </row>
    <row r="149" s="1" customFormat="1" ht="38.25" customHeight="1">
      <c r="B149" s="43"/>
      <c r="C149" s="218" t="s">
        <v>300</v>
      </c>
      <c r="D149" s="218" t="s">
        <v>137</v>
      </c>
      <c r="E149" s="219" t="s">
        <v>851</v>
      </c>
      <c r="F149" s="220" t="s">
        <v>852</v>
      </c>
      <c r="G149" s="221" t="s">
        <v>218</v>
      </c>
      <c r="H149" s="222">
        <v>5</v>
      </c>
      <c r="I149" s="223"/>
      <c r="J149" s="224">
        <f>ROUND(I149*H149,2)</f>
        <v>0</v>
      </c>
      <c r="K149" s="220" t="s">
        <v>21</v>
      </c>
      <c r="L149" s="69"/>
      <c r="M149" s="225" t="s">
        <v>21</v>
      </c>
      <c r="N149" s="226" t="s">
        <v>46</v>
      </c>
      <c r="O149" s="4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1" t="s">
        <v>142</v>
      </c>
      <c r="AT149" s="21" t="s">
        <v>137</v>
      </c>
      <c r="AU149" s="21" t="s">
        <v>85</v>
      </c>
      <c r="AY149" s="21" t="s">
        <v>135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83</v>
      </c>
      <c r="BK149" s="229">
        <f>ROUND(I149*H149,2)</f>
        <v>0</v>
      </c>
      <c r="BL149" s="21" t="s">
        <v>142</v>
      </c>
      <c r="BM149" s="21" t="s">
        <v>853</v>
      </c>
    </row>
    <row r="150" s="1" customFormat="1" ht="16.5" customHeight="1">
      <c r="B150" s="43"/>
      <c r="C150" s="242" t="s">
        <v>303</v>
      </c>
      <c r="D150" s="242" t="s">
        <v>234</v>
      </c>
      <c r="E150" s="243" t="s">
        <v>854</v>
      </c>
      <c r="F150" s="244" t="s">
        <v>855</v>
      </c>
      <c r="G150" s="245" t="s">
        <v>218</v>
      </c>
      <c r="H150" s="246">
        <v>2</v>
      </c>
      <c r="I150" s="247"/>
      <c r="J150" s="248">
        <f>ROUND(I150*H150,2)</f>
        <v>0</v>
      </c>
      <c r="K150" s="244" t="s">
        <v>21</v>
      </c>
      <c r="L150" s="249"/>
      <c r="M150" s="250" t="s">
        <v>21</v>
      </c>
      <c r="N150" s="251" t="s">
        <v>46</v>
      </c>
      <c r="O150" s="44"/>
      <c r="P150" s="227">
        <f>O150*H150</f>
        <v>0</v>
      </c>
      <c r="Q150" s="227">
        <v>0.027</v>
      </c>
      <c r="R150" s="227">
        <f>Q150*H150</f>
        <v>0.053999999999999999</v>
      </c>
      <c r="S150" s="227">
        <v>0</v>
      </c>
      <c r="T150" s="228">
        <f>S150*H150</f>
        <v>0</v>
      </c>
      <c r="AR150" s="21" t="s">
        <v>237</v>
      </c>
      <c r="AT150" s="21" t="s">
        <v>234</v>
      </c>
      <c r="AU150" s="21" t="s">
        <v>85</v>
      </c>
      <c r="AY150" s="21" t="s">
        <v>135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83</v>
      </c>
      <c r="BK150" s="229">
        <f>ROUND(I150*H150,2)</f>
        <v>0</v>
      </c>
      <c r="BL150" s="21" t="s">
        <v>142</v>
      </c>
      <c r="BM150" s="21" t="s">
        <v>856</v>
      </c>
    </row>
    <row r="151" s="1" customFormat="1" ht="16.5" customHeight="1">
      <c r="B151" s="43"/>
      <c r="C151" s="242" t="s">
        <v>307</v>
      </c>
      <c r="D151" s="242" t="s">
        <v>234</v>
      </c>
      <c r="E151" s="243" t="s">
        <v>857</v>
      </c>
      <c r="F151" s="244" t="s">
        <v>858</v>
      </c>
      <c r="G151" s="245" t="s">
        <v>218</v>
      </c>
      <c r="H151" s="246">
        <v>2</v>
      </c>
      <c r="I151" s="247"/>
      <c r="J151" s="248">
        <f>ROUND(I151*H151,2)</f>
        <v>0</v>
      </c>
      <c r="K151" s="244" t="s">
        <v>21</v>
      </c>
      <c r="L151" s="249"/>
      <c r="M151" s="250" t="s">
        <v>21</v>
      </c>
      <c r="N151" s="251" t="s">
        <v>46</v>
      </c>
      <c r="O151" s="44"/>
      <c r="P151" s="227">
        <f>O151*H151</f>
        <v>0</v>
      </c>
      <c r="Q151" s="227">
        <v>0.027</v>
      </c>
      <c r="R151" s="227">
        <f>Q151*H151</f>
        <v>0.053999999999999999</v>
      </c>
      <c r="S151" s="227">
        <v>0</v>
      </c>
      <c r="T151" s="228">
        <f>S151*H151</f>
        <v>0</v>
      </c>
      <c r="AR151" s="21" t="s">
        <v>237</v>
      </c>
      <c r="AT151" s="21" t="s">
        <v>234</v>
      </c>
      <c r="AU151" s="21" t="s">
        <v>85</v>
      </c>
      <c r="AY151" s="21" t="s">
        <v>135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83</v>
      </c>
      <c r="BK151" s="229">
        <f>ROUND(I151*H151,2)</f>
        <v>0</v>
      </c>
      <c r="BL151" s="21" t="s">
        <v>142</v>
      </c>
      <c r="BM151" s="21" t="s">
        <v>859</v>
      </c>
    </row>
    <row r="152" s="1" customFormat="1" ht="16.5" customHeight="1">
      <c r="B152" s="43"/>
      <c r="C152" s="242" t="s">
        <v>311</v>
      </c>
      <c r="D152" s="242" t="s">
        <v>234</v>
      </c>
      <c r="E152" s="243" t="s">
        <v>860</v>
      </c>
      <c r="F152" s="244" t="s">
        <v>861</v>
      </c>
      <c r="G152" s="245" t="s">
        <v>218</v>
      </c>
      <c r="H152" s="246">
        <v>1</v>
      </c>
      <c r="I152" s="247"/>
      <c r="J152" s="248">
        <f>ROUND(I152*H152,2)</f>
        <v>0</v>
      </c>
      <c r="K152" s="244" t="s">
        <v>21</v>
      </c>
      <c r="L152" s="249"/>
      <c r="M152" s="250" t="s">
        <v>21</v>
      </c>
      <c r="N152" s="251" t="s">
        <v>46</v>
      </c>
      <c r="O152" s="44"/>
      <c r="P152" s="227">
        <f>O152*H152</f>
        <v>0</v>
      </c>
      <c r="Q152" s="227">
        <v>0.027</v>
      </c>
      <c r="R152" s="227">
        <f>Q152*H152</f>
        <v>0.027</v>
      </c>
      <c r="S152" s="227">
        <v>0</v>
      </c>
      <c r="T152" s="228">
        <f>S152*H152</f>
        <v>0</v>
      </c>
      <c r="AR152" s="21" t="s">
        <v>237</v>
      </c>
      <c r="AT152" s="21" t="s">
        <v>234</v>
      </c>
      <c r="AU152" s="21" t="s">
        <v>85</v>
      </c>
      <c r="AY152" s="21" t="s">
        <v>135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83</v>
      </c>
      <c r="BK152" s="229">
        <f>ROUND(I152*H152,2)</f>
        <v>0</v>
      </c>
      <c r="BL152" s="21" t="s">
        <v>142</v>
      </c>
      <c r="BM152" s="21" t="s">
        <v>862</v>
      </c>
    </row>
    <row r="153" s="1" customFormat="1" ht="25.5" customHeight="1">
      <c r="B153" s="43"/>
      <c r="C153" s="242" t="s">
        <v>316</v>
      </c>
      <c r="D153" s="242" t="s">
        <v>234</v>
      </c>
      <c r="E153" s="243" t="s">
        <v>863</v>
      </c>
      <c r="F153" s="244" t="s">
        <v>864</v>
      </c>
      <c r="G153" s="245" t="s">
        <v>218</v>
      </c>
      <c r="H153" s="246">
        <v>5</v>
      </c>
      <c r="I153" s="247"/>
      <c r="J153" s="248">
        <f>ROUND(I153*H153,2)</f>
        <v>0</v>
      </c>
      <c r="K153" s="244" t="s">
        <v>21</v>
      </c>
      <c r="L153" s="249"/>
      <c r="M153" s="250" t="s">
        <v>21</v>
      </c>
      <c r="N153" s="251" t="s">
        <v>46</v>
      </c>
      <c r="O153" s="44"/>
      <c r="P153" s="227">
        <f>O153*H153</f>
        <v>0</v>
      </c>
      <c r="Q153" s="227">
        <v>0.14599999999999999</v>
      </c>
      <c r="R153" s="227">
        <f>Q153*H153</f>
        <v>0.72999999999999998</v>
      </c>
      <c r="S153" s="227">
        <v>0</v>
      </c>
      <c r="T153" s="228">
        <f>S153*H153</f>
        <v>0</v>
      </c>
      <c r="AR153" s="21" t="s">
        <v>237</v>
      </c>
      <c r="AT153" s="21" t="s">
        <v>234</v>
      </c>
      <c r="AU153" s="21" t="s">
        <v>85</v>
      </c>
      <c r="AY153" s="21" t="s">
        <v>135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83</v>
      </c>
      <c r="BK153" s="229">
        <f>ROUND(I153*H153,2)</f>
        <v>0</v>
      </c>
      <c r="BL153" s="21" t="s">
        <v>142</v>
      </c>
      <c r="BM153" s="21" t="s">
        <v>865</v>
      </c>
    </row>
    <row r="154" s="1" customFormat="1" ht="16.5" customHeight="1">
      <c r="B154" s="43"/>
      <c r="C154" s="242" t="s">
        <v>320</v>
      </c>
      <c r="D154" s="242" t="s">
        <v>234</v>
      </c>
      <c r="E154" s="243" t="s">
        <v>866</v>
      </c>
      <c r="F154" s="244" t="s">
        <v>867</v>
      </c>
      <c r="G154" s="245" t="s">
        <v>218</v>
      </c>
      <c r="H154" s="246">
        <v>5</v>
      </c>
      <c r="I154" s="247"/>
      <c r="J154" s="248">
        <f>ROUND(I154*H154,2)</f>
        <v>0</v>
      </c>
      <c r="K154" s="244" t="s">
        <v>21</v>
      </c>
      <c r="L154" s="249"/>
      <c r="M154" s="250" t="s">
        <v>21</v>
      </c>
      <c r="N154" s="251" t="s">
        <v>46</v>
      </c>
      <c r="O154" s="44"/>
      <c r="P154" s="227">
        <f>O154*H154</f>
        <v>0</v>
      </c>
      <c r="Q154" s="227">
        <v>0.14599999999999999</v>
      </c>
      <c r="R154" s="227">
        <f>Q154*H154</f>
        <v>0.72999999999999998</v>
      </c>
      <c r="S154" s="227">
        <v>0</v>
      </c>
      <c r="T154" s="228">
        <f>S154*H154</f>
        <v>0</v>
      </c>
      <c r="AR154" s="21" t="s">
        <v>237</v>
      </c>
      <c r="AT154" s="21" t="s">
        <v>234</v>
      </c>
      <c r="AU154" s="21" t="s">
        <v>85</v>
      </c>
      <c r="AY154" s="21" t="s">
        <v>135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83</v>
      </c>
      <c r="BK154" s="229">
        <f>ROUND(I154*H154,2)</f>
        <v>0</v>
      </c>
      <c r="BL154" s="21" t="s">
        <v>142</v>
      </c>
      <c r="BM154" s="21" t="s">
        <v>868</v>
      </c>
    </row>
    <row r="155" s="1" customFormat="1" ht="25.5" customHeight="1">
      <c r="B155" s="43"/>
      <c r="C155" s="218" t="s">
        <v>325</v>
      </c>
      <c r="D155" s="218" t="s">
        <v>137</v>
      </c>
      <c r="E155" s="219" t="s">
        <v>869</v>
      </c>
      <c r="F155" s="220" t="s">
        <v>870</v>
      </c>
      <c r="G155" s="221" t="s">
        <v>171</v>
      </c>
      <c r="H155" s="222">
        <v>25</v>
      </c>
      <c r="I155" s="223"/>
      <c r="J155" s="224">
        <f>ROUND(I155*H155,2)</f>
        <v>0</v>
      </c>
      <c r="K155" s="220" t="s">
        <v>141</v>
      </c>
      <c r="L155" s="69"/>
      <c r="M155" s="225" t="s">
        <v>21</v>
      </c>
      <c r="N155" s="226" t="s">
        <v>46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142</v>
      </c>
      <c r="AT155" s="21" t="s">
        <v>137</v>
      </c>
      <c r="AU155" s="21" t="s">
        <v>85</v>
      </c>
      <c r="AY155" s="21" t="s">
        <v>135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83</v>
      </c>
      <c r="BK155" s="229">
        <f>ROUND(I155*H155,2)</f>
        <v>0</v>
      </c>
      <c r="BL155" s="21" t="s">
        <v>142</v>
      </c>
      <c r="BM155" s="21" t="s">
        <v>871</v>
      </c>
    </row>
    <row r="156" s="1" customFormat="1" ht="16.5" customHeight="1">
      <c r="B156" s="43"/>
      <c r="C156" s="242" t="s">
        <v>329</v>
      </c>
      <c r="D156" s="242" t="s">
        <v>234</v>
      </c>
      <c r="E156" s="243" t="s">
        <v>872</v>
      </c>
      <c r="F156" s="244" t="s">
        <v>873</v>
      </c>
      <c r="G156" s="245" t="s">
        <v>171</v>
      </c>
      <c r="H156" s="246">
        <v>25</v>
      </c>
      <c r="I156" s="247"/>
      <c r="J156" s="248">
        <f>ROUND(I156*H156,2)</f>
        <v>0</v>
      </c>
      <c r="K156" s="244" t="s">
        <v>21</v>
      </c>
      <c r="L156" s="249"/>
      <c r="M156" s="250" t="s">
        <v>21</v>
      </c>
      <c r="N156" s="251" t="s">
        <v>46</v>
      </c>
      <c r="O156" s="44"/>
      <c r="P156" s="227">
        <f>O156*H156</f>
        <v>0</v>
      </c>
      <c r="Q156" s="227">
        <v>0.14599999999999999</v>
      </c>
      <c r="R156" s="227">
        <f>Q156*H156</f>
        <v>3.6499999999999999</v>
      </c>
      <c r="S156" s="227">
        <v>0</v>
      </c>
      <c r="T156" s="228">
        <f>S156*H156</f>
        <v>0</v>
      </c>
      <c r="AR156" s="21" t="s">
        <v>237</v>
      </c>
      <c r="AT156" s="21" t="s">
        <v>234</v>
      </c>
      <c r="AU156" s="21" t="s">
        <v>85</v>
      </c>
      <c r="AY156" s="21" t="s">
        <v>135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83</v>
      </c>
      <c r="BK156" s="229">
        <f>ROUND(I156*H156,2)</f>
        <v>0</v>
      </c>
      <c r="BL156" s="21" t="s">
        <v>142</v>
      </c>
      <c r="BM156" s="21" t="s">
        <v>874</v>
      </c>
    </row>
    <row r="157" s="1" customFormat="1" ht="16.5" customHeight="1">
      <c r="B157" s="43"/>
      <c r="C157" s="218" t="s">
        <v>333</v>
      </c>
      <c r="D157" s="218" t="s">
        <v>137</v>
      </c>
      <c r="E157" s="219" t="s">
        <v>875</v>
      </c>
      <c r="F157" s="220" t="s">
        <v>876</v>
      </c>
      <c r="G157" s="221" t="s">
        <v>877</v>
      </c>
      <c r="H157" s="222">
        <v>2</v>
      </c>
      <c r="I157" s="223"/>
      <c r="J157" s="224">
        <f>ROUND(I157*H157,2)</f>
        <v>0</v>
      </c>
      <c r="K157" s="220" t="s">
        <v>21</v>
      </c>
      <c r="L157" s="69"/>
      <c r="M157" s="225" t="s">
        <v>21</v>
      </c>
      <c r="N157" s="226" t="s">
        <v>46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142</v>
      </c>
      <c r="AT157" s="21" t="s">
        <v>137</v>
      </c>
      <c r="AU157" s="21" t="s">
        <v>85</v>
      </c>
      <c r="AY157" s="21" t="s">
        <v>135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83</v>
      </c>
      <c r="BK157" s="229">
        <f>ROUND(I157*H157,2)</f>
        <v>0</v>
      </c>
      <c r="BL157" s="21" t="s">
        <v>142</v>
      </c>
      <c r="BM157" s="21" t="s">
        <v>878</v>
      </c>
    </row>
    <row r="158" s="10" customFormat="1" ht="29.88" customHeight="1">
      <c r="B158" s="202"/>
      <c r="C158" s="203"/>
      <c r="D158" s="204" t="s">
        <v>74</v>
      </c>
      <c r="E158" s="216" t="s">
        <v>636</v>
      </c>
      <c r="F158" s="216" t="s">
        <v>637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SUM(P159:P171)</f>
        <v>0</v>
      </c>
      <c r="Q158" s="210"/>
      <c r="R158" s="211">
        <f>SUM(R159:R171)</f>
        <v>0</v>
      </c>
      <c r="S158" s="210"/>
      <c r="T158" s="212">
        <f>SUM(T159:T171)</f>
        <v>0</v>
      </c>
      <c r="AR158" s="213" t="s">
        <v>83</v>
      </c>
      <c r="AT158" s="214" t="s">
        <v>74</v>
      </c>
      <c r="AU158" s="214" t="s">
        <v>83</v>
      </c>
      <c r="AY158" s="213" t="s">
        <v>135</v>
      </c>
      <c r="BK158" s="215">
        <f>SUM(BK159:BK171)</f>
        <v>0</v>
      </c>
    </row>
    <row r="159" s="1" customFormat="1" ht="16.5" customHeight="1">
      <c r="B159" s="43"/>
      <c r="C159" s="218" t="s">
        <v>337</v>
      </c>
      <c r="D159" s="218" t="s">
        <v>137</v>
      </c>
      <c r="E159" s="219" t="s">
        <v>639</v>
      </c>
      <c r="F159" s="220" t="s">
        <v>640</v>
      </c>
      <c r="G159" s="221" t="s">
        <v>199</v>
      </c>
      <c r="H159" s="222">
        <v>1449.46</v>
      </c>
      <c r="I159" s="223"/>
      <c r="J159" s="224">
        <f>ROUND(I159*H159,2)</f>
        <v>0</v>
      </c>
      <c r="K159" s="220" t="s">
        <v>141</v>
      </c>
      <c r="L159" s="69"/>
      <c r="M159" s="225" t="s">
        <v>21</v>
      </c>
      <c r="N159" s="226" t="s">
        <v>46</v>
      </c>
      <c r="O159" s="4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1" t="s">
        <v>142</v>
      </c>
      <c r="AT159" s="21" t="s">
        <v>137</v>
      </c>
      <c r="AU159" s="21" t="s">
        <v>85</v>
      </c>
      <c r="AY159" s="21" t="s">
        <v>135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83</v>
      </c>
      <c r="BK159" s="229">
        <f>ROUND(I159*H159,2)</f>
        <v>0</v>
      </c>
      <c r="BL159" s="21" t="s">
        <v>142</v>
      </c>
      <c r="BM159" s="21" t="s">
        <v>879</v>
      </c>
    </row>
    <row r="160" s="1" customFormat="1" ht="16.5" customHeight="1">
      <c r="B160" s="43"/>
      <c r="C160" s="218" t="s">
        <v>341</v>
      </c>
      <c r="D160" s="218" t="s">
        <v>137</v>
      </c>
      <c r="E160" s="219" t="s">
        <v>644</v>
      </c>
      <c r="F160" s="220" t="s">
        <v>645</v>
      </c>
      <c r="G160" s="221" t="s">
        <v>199</v>
      </c>
      <c r="H160" s="222">
        <v>1449.46</v>
      </c>
      <c r="I160" s="223"/>
      <c r="J160" s="224">
        <f>ROUND(I160*H160,2)</f>
        <v>0</v>
      </c>
      <c r="K160" s="220" t="s">
        <v>141</v>
      </c>
      <c r="L160" s="69"/>
      <c r="M160" s="225" t="s">
        <v>21</v>
      </c>
      <c r="N160" s="226" t="s">
        <v>46</v>
      </c>
      <c r="O160" s="4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1" t="s">
        <v>142</v>
      </c>
      <c r="AT160" s="21" t="s">
        <v>137</v>
      </c>
      <c r="AU160" s="21" t="s">
        <v>85</v>
      </c>
      <c r="AY160" s="21" t="s">
        <v>135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83</v>
      </c>
      <c r="BK160" s="229">
        <f>ROUND(I160*H160,2)</f>
        <v>0</v>
      </c>
      <c r="BL160" s="21" t="s">
        <v>142</v>
      </c>
      <c r="BM160" s="21" t="s">
        <v>880</v>
      </c>
    </row>
    <row r="161" s="1" customFormat="1" ht="16.5" customHeight="1">
      <c r="B161" s="43"/>
      <c r="C161" s="218" t="s">
        <v>345</v>
      </c>
      <c r="D161" s="218" t="s">
        <v>137</v>
      </c>
      <c r="E161" s="219" t="s">
        <v>648</v>
      </c>
      <c r="F161" s="220" t="s">
        <v>649</v>
      </c>
      <c r="G161" s="221" t="s">
        <v>199</v>
      </c>
      <c r="H161" s="222">
        <v>632.15999999999997</v>
      </c>
      <c r="I161" s="223"/>
      <c r="J161" s="224">
        <f>ROUND(I161*H161,2)</f>
        <v>0</v>
      </c>
      <c r="K161" s="220" t="s">
        <v>141</v>
      </c>
      <c r="L161" s="69"/>
      <c r="M161" s="225" t="s">
        <v>21</v>
      </c>
      <c r="N161" s="226" t="s">
        <v>46</v>
      </c>
      <c r="O161" s="44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1" t="s">
        <v>142</v>
      </c>
      <c r="AT161" s="21" t="s">
        <v>137</v>
      </c>
      <c r="AU161" s="21" t="s">
        <v>85</v>
      </c>
      <c r="AY161" s="21" t="s">
        <v>135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83</v>
      </c>
      <c r="BK161" s="229">
        <f>ROUND(I161*H161,2)</f>
        <v>0</v>
      </c>
      <c r="BL161" s="21" t="s">
        <v>142</v>
      </c>
      <c r="BM161" s="21" t="s">
        <v>881</v>
      </c>
    </row>
    <row r="162" s="1" customFormat="1" ht="25.5" customHeight="1">
      <c r="B162" s="43"/>
      <c r="C162" s="218" t="s">
        <v>349</v>
      </c>
      <c r="D162" s="218" t="s">
        <v>137</v>
      </c>
      <c r="E162" s="219" t="s">
        <v>652</v>
      </c>
      <c r="F162" s="220" t="s">
        <v>653</v>
      </c>
      <c r="G162" s="221" t="s">
        <v>199</v>
      </c>
      <c r="H162" s="222">
        <v>115.64</v>
      </c>
      <c r="I162" s="223"/>
      <c r="J162" s="224">
        <f>ROUND(I162*H162,2)</f>
        <v>0</v>
      </c>
      <c r="K162" s="220" t="s">
        <v>141</v>
      </c>
      <c r="L162" s="69"/>
      <c r="M162" s="225" t="s">
        <v>21</v>
      </c>
      <c r="N162" s="226" t="s">
        <v>46</v>
      </c>
      <c r="O162" s="4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1" t="s">
        <v>142</v>
      </c>
      <c r="AT162" s="21" t="s">
        <v>137</v>
      </c>
      <c r="AU162" s="21" t="s">
        <v>85</v>
      </c>
      <c r="AY162" s="21" t="s">
        <v>135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83</v>
      </c>
      <c r="BK162" s="229">
        <f>ROUND(I162*H162,2)</f>
        <v>0</v>
      </c>
      <c r="BL162" s="21" t="s">
        <v>142</v>
      </c>
      <c r="BM162" s="21" t="s">
        <v>882</v>
      </c>
    </row>
    <row r="163" s="1" customFormat="1" ht="25.5" customHeight="1">
      <c r="B163" s="43"/>
      <c r="C163" s="218" t="s">
        <v>353</v>
      </c>
      <c r="D163" s="218" t="s">
        <v>137</v>
      </c>
      <c r="E163" s="219" t="s">
        <v>656</v>
      </c>
      <c r="F163" s="220" t="s">
        <v>657</v>
      </c>
      <c r="G163" s="221" t="s">
        <v>199</v>
      </c>
      <c r="H163" s="222">
        <v>701.65499999999997</v>
      </c>
      <c r="I163" s="223"/>
      <c r="J163" s="224">
        <f>ROUND(I163*H163,2)</f>
        <v>0</v>
      </c>
      <c r="K163" s="220" t="s">
        <v>141</v>
      </c>
      <c r="L163" s="69"/>
      <c r="M163" s="225" t="s">
        <v>21</v>
      </c>
      <c r="N163" s="226" t="s">
        <v>46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142</v>
      </c>
      <c r="AT163" s="21" t="s">
        <v>137</v>
      </c>
      <c r="AU163" s="21" t="s">
        <v>85</v>
      </c>
      <c r="AY163" s="21" t="s">
        <v>135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83</v>
      </c>
      <c r="BK163" s="229">
        <f>ROUND(I163*H163,2)</f>
        <v>0</v>
      </c>
      <c r="BL163" s="21" t="s">
        <v>142</v>
      </c>
      <c r="BM163" s="21" t="s">
        <v>883</v>
      </c>
    </row>
    <row r="164" s="1" customFormat="1" ht="25.5" customHeight="1">
      <c r="B164" s="43"/>
      <c r="C164" s="218" t="s">
        <v>884</v>
      </c>
      <c r="D164" s="218" t="s">
        <v>137</v>
      </c>
      <c r="E164" s="219" t="s">
        <v>660</v>
      </c>
      <c r="F164" s="220" t="s">
        <v>661</v>
      </c>
      <c r="G164" s="221" t="s">
        <v>199</v>
      </c>
      <c r="H164" s="222">
        <v>186.80000000000001</v>
      </c>
      <c r="I164" s="223"/>
      <c r="J164" s="224">
        <f>ROUND(I164*H164,2)</f>
        <v>0</v>
      </c>
      <c r="K164" s="220" t="s">
        <v>21</v>
      </c>
      <c r="L164" s="69"/>
      <c r="M164" s="225" t="s">
        <v>21</v>
      </c>
      <c r="N164" s="226" t="s">
        <v>46</v>
      </c>
      <c r="O164" s="44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1" t="s">
        <v>142</v>
      </c>
      <c r="AT164" s="21" t="s">
        <v>137</v>
      </c>
      <c r="AU164" s="21" t="s">
        <v>85</v>
      </c>
      <c r="AY164" s="21" t="s">
        <v>135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83</v>
      </c>
      <c r="BK164" s="229">
        <f>ROUND(I164*H164,2)</f>
        <v>0</v>
      </c>
      <c r="BL164" s="21" t="s">
        <v>142</v>
      </c>
      <c r="BM164" s="21" t="s">
        <v>885</v>
      </c>
    </row>
    <row r="165" s="1" customFormat="1" ht="25.5" customHeight="1">
      <c r="B165" s="43"/>
      <c r="C165" s="218" t="s">
        <v>886</v>
      </c>
      <c r="D165" s="218" t="s">
        <v>137</v>
      </c>
      <c r="E165" s="219" t="s">
        <v>664</v>
      </c>
      <c r="F165" s="220" t="s">
        <v>665</v>
      </c>
      <c r="G165" s="221" t="s">
        <v>199</v>
      </c>
      <c r="H165" s="222">
        <v>186.80000000000001</v>
      </c>
      <c r="I165" s="223"/>
      <c r="J165" s="224">
        <f>ROUND(I165*H165,2)</f>
        <v>0</v>
      </c>
      <c r="K165" s="220" t="s">
        <v>21</v>
      </c>
      <c r="L165" s="69"/>
      <c r="M165" s="225" t="s">
        <v>21</v>
      </c>
      <c r="N165" s="226" t="s">
        <v>46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142</v>
      </c>
      <c r="AT165" s="21" t="s">
        <v>137</v>
      </c>
      <c r="AU165" s="21" t="s">
        <v>85</v>
      </c>
      <c r="AY165" s="21" t="s">
        <v>135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83</v>
      </c>
      <c r="BK165" s="229">
        <f>ROUND(I165*H165,2)</f>
        <v>0</v>
      </c>
      <c r="BL165" s="21" t="s">
        <v>142</v>
      </c>
      <c r="BM165" s="21" t="s">
        <v>887</v>
      </c>
    </row>
    <row r="166" s="1" customFormat="1" ht="25.5" customHeight="1">
      <c r="B166" s="43"/>
      <c r="C166" s="218" t="s">
        <v>888</v>
      </c>
      <c r="D166" s="218" t="s">
        <v>137</v>
      </c>
      <c r="E166" s="219" t="s">
        <v>668</v>
      </c>
      <c r="F166" s="220" t="s">
        <v>669</v>
      </c>
      <c r="G166" s="221" t="s">
        <v>199</v>
      </c>
      <c r="H166" s="222">
        <v>2615.1999999999998</v>
      </c>
      <c r="I166" s="223"/>
      <c r="J166" s="224">
        <f>ROUND(I166*H166,2)</f>
        <v>0</v>
      </c>
      <c r="K166" s="220" t="s">
        <v>21</v>
      </c>
      <c r="L166" s="69"/>
      <c r="M166" s="225" t="s">
        <v>21</v>
      </c>
      <c r="N166" s="226" t="s">
        <v>46</v>
      </c>
      <c r="O166" s="4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1" t="s">
        <v>142</v>
      </c>
      <c r="AT166" s="21" t="s">
        <v>137</v>
      </c>
      <c r="AU166" s="21" t="s">
        <v>85</v>
      </c>
      <c r="AY166" s="21" t="s">
        <v>135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83</v>
      </c>
      <c r="BK166" s="229">
        <f>ROUND(I166*H166,2)</f>
        <v>0</v>
      </c>
      <c r="BL166" s="21" t="s">
        <v>142</v>
      </c>
      <c r="BM166" s="21" t="s">
        <v>889</v>
      </c>
    </row>
    <row r="167" s="11" customFormat="1">
      <c r="B167" s="230"/>
      <c r="C167" s="231"/>
      <c r="D167" s="232" t="s">
        <v>162</v>
      </c>
      <c r="E167" s="231"/>
      <c r="F167" s="234" t="s">
        <v>890</v>
      </c>
      <c r="G167" s="231"/>
      <c r="H167" s="235">
        <v>2615.1999999999998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162</v>
      </c>
      <c r="AU167" s="241" t="s">
        <v>85</v>
      </c>
      <c r="AV167" s="11" t="s">
        <v>85</v>
      </c>
      <c r="AW167" s="11" t="s">
        <v>6</v>
      </c>
      <c r="AX167" s="11" t="s">
        <v>83</v>
      </c>
      <c r="AY167" s="241" t="s">
        <v>135</v>
      </c>
    </row>
    <row r="168" s="1" customFormat="1" ht="25.5" customHeight="1">
      <c r="B168" s="43"/>
      <c r="C168" s="218" t="s">
        <v>891</v>
      </c>
      <c r="D168" s="218" t="s">
        <v>137</v>
      </c>
      <c r="E168" s="219" t="s">
        <v>673</v>
      </c>
      <c r="F168" s="220" t="s">
        <v>674</v>
      </c>
      <c r="G168" s="221" t="s">
        <v>199</v>
      </c>
      <c r="H168" s="222">
        <v>186.80000000000001</v>
      </c>
      <c r="I168" s="223"/>
      <c r="J168" s="224">
        <f>ROUND(I168*H168,2)</f>
        <v>0</v>
      </c>
      <c r="K168" s="220" t="s">
        <v>21</v>
      </c>
      <c r="L168" s="69"/>
      <c r="M168" s="225" t="s">
        <v>21</v>
      </c>
      <c r="N168" s="226" t="s">
        <v>46</v>
      </c>
      <c r="O168" s="44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1" t="s">
        <v>142</v>
      </c>
      <c r="AT168" s="21" t="s">
        <v>137</v>
      </c>
      <c r="AU168" s="21" t="s">
        <v>85</v>
      </c>
      <c r="AY168" s="21" t="s">
        <v>135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83</v>
      </c>
      <c r="BK168" s="229">
        <f>ROUND(I168*H168,2)</f>
        <v>0</v>
      </c>
      <c r="BL168" s="21" t="s">
        <v>142</v>
      </c>
      <c r="BM168" s="21" t="s">
        <v>892</v>
      </c>
    </row>
    <row r="169" s="1" customFormat="1" ht="25.5" customHeight="1">
      <c r="B169" s="43"/>
      <c r="C169" s="218" t="s">
        <v>893</v>
      </c>
      <c r="D169" s="218" t="s">
        <v>137</v>
      </c>
      <c r="E169" s="219" t="s">
        <v>677</v>
      </c>
      <c r="F169" s="220" t="s">
        <v>678</v>
      </c>
      <c r="G169" s="221" t="s">
        <v>199</v>
      </c>
      <c r="H169" s="222">
        <v>186.80000000000001</v>
      </c>
      <c r="I169" s="223"/>
      <c r="J169" s="224">
        <f>ROUND(I169*H169,2)</f>
        <v>0</v>
      </c>
      <c r="K169" s="220" t="s">
        <v>21</v>
      </c>
      <c r="L169" s="69"/>
      <c r="M169" s="225" t="s">
        <v>21</v>
      </c>
      <c r="N169" s="226" t="s">
        <v>46</v>
      </c>
      <c r="O169" s="44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1" t="s">
        <v>142</v>
      </c>
      <c r="AT169" s="21" t="s">
        <v>137</v>
      </c>
      <c r="AU169" s="21" t="s">
        <v>85</v>
      </c>
      <c r="AY169" s="21" t="s">
        <v>135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83</v>
      </c>
      <c r="BK169" s="229">
        <f>ROUND(I169*H169,2)</f>
        <v>0</v>
      </c>
      <c r="BL169" s="21" t="s">
        <v>142</v>
      </c>
      <c r="BM169" s="21" t="s">
        <v>894</v>
      </c>
    </row>
    <row r="170" s="1" customFormat="1" ht="25.5" customHeight="1">
      <c r="B170" s="43"/>
      <c r="C170" s="218" t="s">
        <v>895</v>
      </c>
      <c r="D170" s="218" t="s">
        <v>137</v>
      </c>
      <c r="E170" s="219" t="s">
        <v>681</v>
      </c>
      <c r="F170" s="220" t="s">
        <v>682</v>
      </c>
      <c r="G170" s="221" t="s">
        <v>199</v>
      </c>
      <c r="H170" s="222">
        <v>2615.1999999999998</v>
      </c>
      <c r="I170" s="223"/>
      <c r="J170" s="224">
        <f>ROUND(I170*H170,2)</f>
        <v>0</v>
      </c>
      <c r="K170" s="220" t="s">
        <v>21</v>
      </c>
      <c r="L170" s="69"/>
      <c r="M170" s="225" t="s">
        <v>21</v>
      </c>
      <c r="N170" s="226" t="s">
        <v>46</v>
      </c>
      <c r="O170" s="4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1" t="s">
        <v>142</v>
      </c>
      <c r="AT170" s="21" t="s">
        <v>137</v>
      </c>
      <c r="AU170" s="21" t="s">
        <v>85</v>
      </c>
      <c r="AY170" s="21" t="s">
        <v>135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83</v>
      </c>
      <c r="BK170" s="229">
        <f>ROUND(I170*H170,2)</f>
        <v>0</v>
      </c>
      <c r="BL170" s="21" t="s">
        <v>142</v>
      </c>
      <c r="BM170" s="21" t="s">
        <v>896</v>
      </c>
    </row>
    <row r="171" s="11" customFormat="1">
      <c r="B171" s="230"/>
      <c r="C171" s="231"/>
      <c r="D171" s="232" t="s">
        <v>162</v>
      </c>
      <c r="E171" s="231"/>
      <c r="F171" s="234" t="s">
        <v>890</v>
      </c>
      <c r="G171" s="231"/>
      <c r="H171" s="235">
        <v>2615.1999999999998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162</v>
      </c>
      <c r="AU171" s="241" t="s">
        <v>85</v>
      </c>
      <c r="AV171" s="11" t="s">
        <v>85</v>
      </c>
      <c r="AW171" s="11" t="s">
        <v>6</v>
      </c>
      <c r="AX171" s="11" t="s">
        <v>83</v>
      </c>
      <c r="AY171" s="241" t="s">
        <v>135</v>
      </c>
    </row>
    <row r="172" s="10" customFormat="1" ht="29.88" customHeight="1">
      <c r="B172" s="202"/>
      <c r="C172" s="203"/>
      <c r="D172" s="204" t="s">
        <v>74</v>
      </c>
      <c r="E172" s="216" t="s">
        <v>684</v>
      </c>
      <c r="F172" s="216" t="s">
        <v>685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SUM(P173:P176)</f>
        <v>0</v>
      </c>
      <c r="Q172" s="210"/>
      <c r="R172" s="211">
        <f>SUM(R173:R176)</f>
        <v>0</v>
      </c>
      <c r="S172" s="210"/>
      <c r="T172" s="212">
        <f>SUM(T173:T176)</f>
        <v>0</v>
      </c>
      <c r="AR172" s="213" t="s">
        <v>83</v>
      </c>
      <c r="AT172" s="214" t="s">
        <v>74</v>
      </c>
      <c r="AU172" s="214" t="s">
        <v>83</v>
      </c>
      <c r="AY172" s="213" t="s">
        <v>135</v>
      </c>
      <c r="BK172" s="215">
        <f>SUM(BK173:BK176)</f>
        <v>0</v>
      </c>
    </row>
    <row r="173" s="1" customFormat="1" ht="25.5" customHeight="1">
      <c r="B173" s="43"/>
      <c r="C173" s="218" t="s">
        <v>897</v>
      </c>
      <c r="D173" s="218" t="s">
        <v>137</v>
      </c>
      <c r="E173" s="219" t="s">
        <v>687</v>
      </c>
      <c r="F173" s="220" t="s">
        <v>688</v>
      </c>
      <c r="G173" s="221" t="s">
        <v>199</v>
      </c>
      <c r="H173" s="222">
        <v>807.36500000000001</v>
      </c>
      <c r="I173" s="223"/>
      <c r="J173" s="224">
        <f>ROUND(I173*H173,2)</f>
        <v>0</v>
      </c>
      <c r="K173" s="220" t="s">
        <v>141</v>
      </c>
      <c r="L173" s="69"/>
      <c r="M173" s="225" t="s">
        <v>21</v>
      </c>
      <c r="N173" s="226" t="s">
        <v>46</v>
      </c>
      <c r="O173" s="4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1" t="s">
        <v>142</v>
      </c>
      <c r="AT173" s="21" t="s">
        <v>137</v>
      </c>
      <c r="AU173" s="21" t="s">
        <v>85</v>
      </c>
      <c r="AY173" s="21" t="s">
        <v>135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83</v>
      </c>
      <c r="BK173" s="229">
        <f>ROUND(I173*H173,2)</f>
        <v>0</v>
      </c>
      <c r="BL173" s="21" t="s">
        <v>142</v>
      </c>
      <c r="BM173" s="21" t="s">
        <v>898</v>
      </c>
    </row>
    <row r="174" s="1" customFormat="1" ht="25.5" customHeight="1">
      <c r="B174" s="43"/>
      <c r="C174" s="218" t="s">
        <v>899</v>
      </c>
      <c r="D174" s="218" t="s">
        <v>137</v>
      </c>
      <c r="E174" s="219" t="s">
        <v>691</v>
      </c>
      <c r="F174" s="220" t="s">
        <v>692</v>
      </c>
      <c r="G174" s="221" t="s">
        <v>199</v>
      </c>
      <c r="H174" s="222">
        <v>807.36500000000001</v>
      </c>
      <c r="I174" s="223"/>
      <c r="J174" s="224">
        <f>ROUND(I174*H174,2)</f>
        <v>0</v>
      </c>
      <c r="K174" s="220" t="s">
        <v>141</v>
      </c>
      <c r="L174" s="69"/>
      <c r="M174" s="225" t="s">
        <v>21</v>
      </c>
      <c r="N174" s="226" t="s">
        <v>46</v>
      </c>
      <c r="O174" s="4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1" t="s">
        <v>142</v>
      </c>
      <c r="AT174" s="21" t="s">
        <v>137</v>
      </c>
      <c r="AU174" s="21" t="s">
        <v>85</v>
      </c>
      <c r="AY174" s="21" t="s">
        <v>135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83</v>
      </c>
      <c r="BK174" s="229">
        <f>ROUND(I174*H174,2)</f>
        <v>0</v>
      </c>
      <c r="BL174" s="21" t="s">
        <v>142</v>
      </c>
      <c r="BM174" s="21" t="s">
        <v>900</v>
      </c>
    </row>
    <row r="175" s="1" customFormat="1" ht="25.5" customHeight="1">
      <c r="B175" s="43"/>
      <c r="C175" s="218" t="s">
        <v>901</v>
      </c>
      <c r="D175" s="218" t="s">
        <v>137</v>
      </c>
      <c r="E175" s="219" t="s">
        <v>695</v>
      </c>
      <c r="F175" s="220" t="s">
        <v>696</v>
      </c>
      <c r="G175" s="221" t="s">
        <v>199</v>
      </c>
      <c r="H175" s="222">
        <v>3229.46</v>
      </c>
      <c r="I175" s="223"/>
      <c r="J175" s="224">
        <f>ROUND(I175*H175,2)</f>
        <v>0</v>
      </c>
      <c r="K175" s="220" t="s">
        <v>141</v>
      </c>
      <c r="L175" s="69"/>
      <c r="M175" s="225" t="s">
        <v>21</v>
      </c>
      <c r="N175" s="226" t="s">
        <v>46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142</v>
      </c>
      <c r="AT175" s="21" t="s">
        <v>137</v>
      </c>
      <c r="AU175" s="21" t="s">
        <v>85</v>
      </c>
      <c r="AY175" s="21" t="s">
        <v>135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83</v>
      </c>
      <c r="BK175" s="229">
        <f>ROUND(I175*H175,2)</f>
        <v>0</v>
      </c>
      <c r="BL175" s="21" t="s">
        <v>142</v>
      </c>
      <c r="BM175" s="21" t="s">
        <v>902</v>
      </c>
    </row>
    <row r="176" s="11" customFormat="1">
      <c r="B176" s="230"/>
      <c r="C176" s="231"/>
      <c r="D176" s="232" t="s">
        <v>162</v>
      </c>
      <c r="E176" s="231"/>
      <c r="F176" s="234" t="s">
        <v>903</v>
      </c>
      <c r="G176" s="231"/>
      <c r="H176" s="235">
        <v>3229.46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162</v>
      </c>
      <c r="AU176" s="241" t="s">
        <v>85</v>
      </c>
      <c r="AV176" s="11" t="s">
        <v>85</v>
      </c>
      <c r="AW176" s="11" t="s">
        <v>6</v>
      </c>
      <c r="AX176" s="11" t="s">
        <v>83</v>
      </c>
      <c r="AY176" s="241" t="s">
        <v>135</v>
      </c>
    </row>
    <row r="177" s="10" customFormat="1" ht="37.44001" customHeight="1">
      <c r="B177" s="202"/>
      <c r="C177" s="203"/>
      <c r="D177" s="204" t="s">
        <v>74</v>
      </c>
      <c r="E177" s="205" t="s">
        <v>699</v>
      </c>
      <c r="F177" s="205" t="s">
        <v>700</v>
      </c>
      <c r="G177" s="203"/>
      <c r="H177" s="203"/>
      <c r="I177" s="206"/>
      <c r="J177" s="207">
        <f>BK177</f>
        <v>0</v>
      </c>
      <c r="K177" s="203"/>
      <c r="L177" s="208"/>
      <c r="M177" s="209"/>
      <c r="N177" s="210"/>
      <c r="O177" s="210"/>
      <c r="P177" s="211">
        <f>P178</f>
        <v>0</v>
      </c>
      <c r="Q177" s="210"/>
      <c r="R177" s="211">
        <f>R178</f>
        <v>0</v>
      </c>
      <c r="S177" s="210"/>
      <c r="T177" s="212">
        <f>T178</f>
        <v>0</v>
      </c>
      <c r="AR177" s="213" t="s">
        <v>142</v>
      </c>
      <c r="AT177" s="214" t="s">
        <v>74</v>
      </c>
      <c r="AU177" s="214" t="s">
        <v>75</v>
      </c>
      <c r="AY177" s="213" t="s">
        <v>135</v>
      </c>
      <c r="BK177" s="215">
        <f>BK178</f>
        <v>0</v>
      </c>
    </row>
    <row r="178" s="10" customFormat="1" ht="19.92" customHeight="1">
      <c r="B178" s="202"/>
      <c r="C178" s="203"/>
      <c r="D178" s="204" t="s">
        <v>74</v>
      </c>
      <c r="E178" s="216" t="s">
        <v>701</v>
      </c>
      <c r="F178" s="216" t="s">
        <v>702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P179</f>
        <v>0</v>
      </c>
      <c r="Q178" s="210"/>
      <c r="R178" s="211">
        <f>R179</f>
        <v>0</v>
      </c>
      <c r="S178" s="210"/>
      <c r="T178" s="212">
        <f>T179</f>
        <v>0</v>
      </c>
      <c r="AR178" s="213" t="s">
        <v>142</v>
      </c>
      <c r="AT178" s="214" t="s">
        <v>74</v>
      </c>
      <c r="AU178" s="214" t="s">
        <v>83</v>
      </c>
      <c r="AY178" s="213" t="s">
        <v>135</v>
      </c>
      <c r="BK178" s="215">
        <f>BK179</f>
        <v>0</v>
      </c>
    </row>
    <row r="179" s="1" customFormat="1" ht="25.5" customHeight="1">
      <c r="B179" s="43"/>
      <c r="C179" s="218" t="s">
        <v>357</v>
      </c>
      <c r="D179" s="218" t="s">
        <v>137</v>
      </c>
      <c r="E179" s="219" t="s">
        <v>708</v>
      </c>
      <c r="F179" s="220" t="s">
        <v>709</v>
      </c>
      <c r="G179" s="221" t="s">
        <v>171</v>
      </c>
      <c r="H179" s="222">
        <v>280</v>
      </c>
      <c r="I179" s="223"/>
      <c r="J179" s="224">
        <f>ROUND(I179*H179,2)</f>
        <v>0</v>
      </c>
      <c r="K179" s="220" t="s">
        <v>21</v>
      </c>
      <c r="L179" s="69"/>
      <c r="M179" s="225" t="s">
        <v>21</v>
      </c>
      <c r="N179" s="252" t="s">
        <v>46</v>
      </c>
      <c r="O179" s="25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AR179" s="21" t="s">
        <v>287</v>
      </c>
      <c r="AT179" s="21" t="s">
        <v>137</v>
      </c>
      <c r="AU179" s="21" t="s">
        <v>85</v>
      </c>
      <c r="AY179" s="21" t="s">
        <v>135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83</v>
      </c>
      <c r="BK179" s="229">
        <f>ROUND(I179*H179,2)</f>
        <v>0</v>
      </c>
      <c r="BL179" s="21" t="s">
        <v>287</v>
      </c>
      <c r="BM179" s="21" t="s">
        <v>904</v>
      </c>
    </row>
    <row r="180" s="1" customFormat="1" ht="6.96" customHeight="1">
      <c r="B180" s="64"/>
      <c r="C180" s="65"/>
      <c r="D180" s="65"/>
      <c r="E180" s="65"/>
      <c r="F180" s="65"/>
      <c r="G180" s="65"/>
      <c r="H180" s="65"/>
      <c r="I180" s="163"/>
      <c r="J180" s="65"/>
      <c r="K180" s="65"/>
      <c r="L180" s="69"/>
    </row>
  </sheetData>
  <sheetProtection sheet="1" autoFilter="0" formatColumns="0" formatRows="0" objects="1" scenarios="1" spinCount="100000" saltValue="I4IrOoA+FMQZeI0DtiUlkhBM3Y2WaUaQ+C9rQ+ts7qmr85nCvtV9pfjJEjsKi5ar+nw+3Iu8wJz3t5Y41Lf5/w==" hashValue="jOlovp5WEV7fUfaj79MWO166xVnzsJFdsb4FM0J+6QEPcsdsj/AYK9rEOR3b9ge+sRZXHdpCUtc0AsxC21qxNQ==" algorithmName="SHA-512" password="CC35"/>
  <autoFilter ref="C85:K179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92</v>
      </c>
      <c r="G1" s="136" t="s">
        <v>93</v>
      </c>
      <c r="H1" s="136"/>
      <c r="I1" s="137"/>
      <c r="J1" s="136" t="s">
        <v>94</v>
      </c>
      <c r="K1" s="135" t="s">
        <v>95</v>
      </c>
      <c r="L1" s="136" t="s">
        <v>96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91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85</v>
      </c>
    </row>
    <row r="4" ht="36.96" customHeight="1">
      <c r="B4" s="25"/>
      <c r="C4" s="26"/>
      <c r="D4" s="27" t="s">
        <v>97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Rekonstrukce ulice Jungmannova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98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905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20. 7. 2018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29</v>
      </c>
      <c r="K14" s="48"/>
    </row>
    <row r="15" s="1" customFormat="1" ht="18" customHeight="1">
      <c r="B15" s="43"/>
      <c r="C15" s="44"/>
      <c r="D15" s="44"/>
      <c r="E15" s="32" t="s">
        <v>100</v>
      </c>
      <c r="F15" s="44"/>
      <c r="G15" s="44"/>
      <c r="H15" s="44"/>
      <c r="I15" s="143" t="s">
        <v>31</v>
      </c>
      <c r="J15" s="32" t="s">
        <v>32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33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31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35</v>
      </c>
      <c r="E20" s="44"/>
      <c r="F20" s="44"/>
      <c r="G20" s="44"/>
      <c r="H20" s="44"/>
      <c r="I20" s="143" t="s">
        <v>28</v>
      </c>
      <c r="J20" s="32" t="s">
        <v>36</v>
      </c>
      <c r="K20" s="48"/>
    </row>
    <row r="21" s="1" customFormat="1" ht="18" customHeight="1">
      <c r="B21" s="43"/>
      <c r="C21" s="44"/>
      <c r="D21" s="44"/>
      <c r="E21" s="32" t="s">
        <v>37</v>
      </c>
      <c r="F21" s="44"/>
      <c r="G21" s="44"/>
      <c r="H21" s="44"/>
      <c r="I21" s="143" t="s">
        <v>31</v>
      </c>
      <c r="J21" s="32" t="s">
        <v>38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40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41</v>
      </c>
      <c r="E27" s="44"/>
      <c r="F27" s="44"/>
      <c r="G27" s="44"/>
      <c r="H27" s="44"/>
      <c r="I27" s="141"/>
      <c r="J27" s="152">
        <f>ROUND(J82,2)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43</v>
      </c>
      <c r="G29" s="44"/>
      <c r="H29" s="44"/>
      <c r="I29" s="153" t="s">
        <v>42</v>
      </c>
      <c r="J29" s="49" t="s">
        <v>44</v>
      </c>
      <c r="K29" s="48"/>
    </row>
    <row r="30" s="1" customFormat="1" ht="14.4" customHeight="1">
      <c r="B30" s="43"/>
      <c r="C30" s="44"/>
      <c r="D30" s="52" t="s">
        <v>45</v>
      </c>
      <c r="E30" s="52" t="s">
        <v>46</v>
      </c>
      <c r="F30" s="154">
        <f>ROUND(SUM(BE82:BE110), 2)</f>
        <v>0</v>
      </c>
      <c r="G30" s="44"/>
      <c r="H30" s="44"/>
      <c r="I30" s="155">
        <v>0.20999999999999999</v>
      </c>
      <c r="J30" s="154">
        <f>ROUND(ROUND((SUM(BE82:BE110)), 2)*I30, 2)</f>
        <v>0</v>
      </c>
      <c r="K30" s="48"/>
    </row>
    <row r="31" s="1" customFormat="1" ht="14.4" customHeight="1">
      <c r="B31" s="43"/>
      <c r="C31" s="44"/>
      <c r="D31" s="44"/>
      <c r="E31" s="52" t="s">
        <v>47</v>
      </c>
      <c r="F31" s="154">
        <f>ROUND(SUM(BF82:BF110), 2)</f>
        <v>0</v>
      </c>
      <c r="G31" s="44"/>
      <c r="H31" s="44"/>
      <c r="I31" s="155">
        <v>0.14999999999999999</v>
      </c>
      <c r="J31" s="154">
        <f>ROUND(ROUND((SUM(BF82:BF110)),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48</v>
      </c>
      <c r="F32" s="154">
        <f>ROUND(SUM(BG82:BG110),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49</v>
      </c>
      <c r="F33" s="154">
        <f>ROUND(SUM(BH82:BH110),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50</v>
      </c>
      <c r="F34" s="154">
        <f>ROUND(SUM(BI82:BI110),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51</v>
      </c>
      <c r="E36" s="95"/>
      <c r="F36" s="95"/>
      <c r="G36" s="158" t="s">
        <v>52</v>
      </c>
      <c r="H36" s="159" t="s">
        <v>53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101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Rekonstrukce ulice Jungmannova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98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SO 901 - VRN - Vedlejší rozpočtové náklady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Praha 1</v>
      </c>
      <c r="G49" s="44"/>
      <c r="H49" s="44"/>
      <c r="I49" s="143" t="s">
        <v>25</v>
      </c>
      <c r="J49" s="144" t="str">
        <f>IF(J12="","",J12)</f>
        <v>20. 7. 2018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TSK hl.m. Prahy, a.s.</v>
      </c>
      <c r="G51" s="44"/>
      <c r="H51" s="44"/>
      <c r="I51" s="143" t="s">
        <v>35</v>
      </c>
      <c r="J51" s="41" t="str">
        <f>E21</f>
        <v>Sinpps s.r.o.</v>
      </c>
      <c r="K51" s="48"/>
    </row>
    <row r="52" s="1" customFormat="1" ht="14.4" customHeight="1">
      <c r="B52" s="43"/>
      <c r="C52" s="37" t="s">
        <v>33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102</v>
      </c>
      <c r="D54" s="156"/>
      <c r="E54" s="156"/>
      <c r="F54" s="156"/>
      <c r="G54" s="156"/>
      <c r="H54" s="156"/>
      <c r="I54" s="170"/>
      <c r="J54" s="171" t="s">
        <v>103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104</v>
      </c>
      <c r="D56" s="44"/>
      <c r="E56" s="44"/>
      <c r="F56" s="44"/>
      <c r="G56" s="44"/>
      <c r="H56" s="44"/>
      <c r="I56" s="141"/>
      <c r="J56" s="152">
        <f>J82</f>
        <v>0</v>
      </c>
      <c r="K56" s="48"/>
      <c r="AU56" s="21" t="s">
        <v>105</v>
      </c>
    </row>
    <row r="57" s="7" customFormat="1" ht="24.96" customHeight="1">
      <c r="B57" s="174"/>
      <c r="C57" s="175"/>
      <c r="D57" s="176" t="s">
        <v>90</v>
      </c>
      <c r="E57" s="177"/>
      <c r="F57" s="177"/>
      <c r="G57" s="177"/>
      <c r="H57" s="177"/>
      <c r="I57" s="178"/>
      <c r="J57" s="179">
        <f>J83</f>
        <v>0</v>
      </c>
      <c r="K57" s="180"/>
    </row>
    <row r="58" s="8" customFormat="1" ht="19.92" customHeight="1">
      <c r="B58" s="181"/>
      <c r="C58" s="182"/>
      <c r="D58" s="183" t="s">
        <v>906</v>
      </c>
      <c r="E58" s="184"/>
      <c r="F58" s="184"/>
      <c r="G58" s="184"/>
      <c r="H58" s="184"/>
      <c r="I58" s="185"/>
      <c r="J58" s="186">
        <f>J84</f>
        <v>0</v>
      </c>
      <c r="K58" s="187"/>
    </row>
    <row r="59" s="8" customFormat="1" ht="19.92" customHeight="1">
      <c r="B59" s="181"/>
      <c r="C59" s="182"/>
      <c r="D59" s="183" t="s">
        <v>907</v>
      </c>
      <c r="E59" s="184"/>
      <c r="F59" s="184"/>
      <c r="G59" s="184"/>
      <c r="H59" s="184"/>
      <c r="I59" s="185"/>
      <c r="J59" s="186">
        <f>J100</f>
        <v>0</v>
      </c>
      <c r="K59" s="187"/>
    </row>
    <row r="60" s="8" customFormat="1" ht="19.92" customHeight="1">
      <c r="B60" s="181"/>
      <c r="C60" s="182"/>
      <c r="D60" s="183" t="s">
        <v>908</v>
      </c>
      <c r="E60" s="184"/>
      <c r="F60" s="184"/>
      <c r="G60" s="184"/>
      <c r="H60" s="184"/>
      <c r="I60" s="185"/>
      <c r="J60" s="186">
        <f>J103</f>
        <v>0</v>
      </c>
      <c r="K60" s="187"/>
    </row>
    <row r="61" s="8" customFormat="1" ht="19.92" customHeight="1">
      <c r="B61" s="181"/>
      <c r="C61" s="182"/>
      <c r="D61" s="183" t="s">
        <v>909</v>
      </c>
      <c r="E61" s="184"/>
      <c r="F61" s="184"/>
      <c r="G61" s="184"/>
      <c r="H61" s="184"/>
      <c r="I61" s="185"/>
      <c r="J61" s="186">
        <f>J107</f>
        <v>0</v>
      </c>
      <c r="K61" s="187"/>
    </row>
    <row r="62" s="8" customFormat="1" ht="19.92" customHeight="1">
      <c r="B62" s="181"/>
      <c r="C62" s="182"/>
      <c r="D62" s="183" t="s">
        <v>910</v>
      </c>
      <c r="E62" s="184"/>
      <c r="F62" s="184"/>
      <c r="G62" s="184"/>
      <c r="H62" s="184"/>
      <c r="I62" s="185"/>
      <c r="J62" s="186">
        <f>J109</f>
        <v>0</v>
      </c>
      <c r="K62" s="187"/>
    </row>
    <row r="63" s="1" customFormat="1" ht="21.84" customHeight="1">
      <c r="B63" s="43"/>
      <c r="C63" s="44"/>
      <c r="D63" s="44"/>
      <c r="E63" s="44"/>
      <c r="F63" s="44"/>
      <c r="G63" s="44"/>
      <c r="H63" s="44"/>
      <c r="I63" s="141"/>
      <c r="J63" s="44"/>
      <c r="K63" s="48"/>
    </row>
    <row r="64" s="1" customFormat="1" ht="6.96" customHeight="1">
      <c r="B64" s="64"/>
      <c r="C64" s="65"/>
      <c r="D64" s="65"/>
      <c r="E64" s="65"/>
      <c r="F64" s="65"/>
      <c r="G64" s="65"/>
      <c r="H64" s="65"/>
      <c r="I64" s="163"/>
      <c r="J64" s="65"/>
      <c r="K64" s="66"/>
    </row>
    <row r="68" s="1" customFormat="1" ht="6.96" customHeight="1">
      <c r="B68" s="67"/>
      <c r="C68" s="68"/>
      <c r="D68" s="68"/>
      <c r="E68" s="68"/>
      <c r="F68" s="68"/>
      <c r="G68" s="68"/>
      <c r="H68" s="68"/>
      <c r="I68" s="166"/>
      <c r="J68" s="68"/>
      <c r="K68" s="68"/>
      <c r="L68" s="69"/>
    </row>
    <row r="69" s="1" customFormat="1" ht="36.96" customHeight="1">
      <c r="B69" s="43"/>
      <c r="C69" s="70" t="s">
        <v>119</v>
      </c>
      <c r="D69" s="71"/>
      <c r="E69" s="71"/>
      <c r="F69" s="71"/>
      <c r="G69" s="71"/>
      <c r="H69" s="71"/>
      <c r="I69" s="188"/>
      <c r="J69" s="71"/>
      <c r="K69" s="71"/>
      <c r="L69" s="69"/>
    </row>
    <row r="70" s="1" customFormat="1" ht="6.96" customHeight="1">
      <c r="B70" s="43"/>
      <c r="C70" s="71"/>
      <c r="D70" s="71"/>
      <c r="E70" s="71"/>
      <c r="F70" s="71"/>
      <c r="G70" s="71"/>
      <c r="H70" s="71"/>
      <c r="I70" s="188"/>
      <c r="J70" s="71"/>
      <c r="K70" s="71"/>
      <c r="L70" s="69"/>
    </row>
    <row r="71" s="1" customFormat="1" ht="14.4" customHeight="1">
      <c r="B71" s="43"/>
      <c r="C71" s="73" t="s">
        <v>18</v>
      </c>
      <c r="D71" s="71"/>
      <c r="E71" s="71"/>
      <c r="F71" s="71"/>
      <c r="G71" s="71"/>
      <c r="H71" s="71"/>
      <c r="I71" s="188"/>
      <c r="J71" s="71"/>
      <c r="K71" s="71"/>
      <c r="L71" s="69"/>
    </row>
    <row r="72" s="1" customFormat="1" ht="16.5" customHeight="1">
      <c r="B72" s="43"/>
      <c r="C72" s="71"/>
      <c r="D72" s="71"/>
      <c r="E72" s="189" t="str">
        <f>E7</f>
        <v>Rekonstrukce ulice Jungmannova</v>
      </c>
      <c r="F72" s="73"/>
      <c r="G72" s="73"/>
      <c r="H72" s="73"/>
      <c r="I72" s="188"/>
      <c r="J72" s="71"/>
      <c r="K72" s="71"/>
      <c r="L72" s="69"/>
    </row>
    <row r="73" s="1" customFormat="1" ht="14.4" customHeight="1">
      <c r="B73" s="43"/>
      <c r="C73" s="73" t="s">
        <v>98</v>
      </c>
      <c r="D73" s="71"/>
      <c r="E73" s="71"/>
      <c r="F73" s="71"/>
      <c r="G73" s="71"/>
      <c r="H73" s="71"/>
      <c r="I73" s="188"/>
      <c r="J73" s="71"/>
      <c r="K73" s="71"/>
      <c r="L73" s="69"/>
    </row>
    <row r="74" s="1" customFormat="1" ht="17.25" customHeight="1">
      <c r="B74" s="43"/>
      <c r="C74" s="71"/>
      <c r="D74" s="71"/>
      <c r="E74" s="79" t="str">
        <f>E9</f>
        <v>SO 901 - VRN - Vedlejší rozpočtové náklady</v>
      </c>
      <c r="F74" s="71"/>
      <c r="G74" s="71"/>
      <c r="H74" s="71"/>
      <c r="I74" s="188"/>
      <c r="J74" s="71"/>
      <c r="K74" s="71"/>
      <c r="L74" s="69"/>
    </row>
    <row r="75" s="1" customFormat="1" ht="6.96" customHeight="1">
      <c r="B75" s="43"/>
      <c r="C75" s="71"/>
      <c r="D75" s="71"/>
      <c r="E75" s="71"/>
      <c r="F75" s="71"/>
      <c r="G75" s="71"/>
      <c r="H75" s="71"/>
      <c r="I75" s="188"/>
      <c r="J75" s="71"/>
      <c r="K75" s="71"/>
      <c r="L75" s="69"/>
    </row>
    <row r="76" s="1" customFormat="1" ht="18" customHeight="1">
      <c r="B76" s="43"/>
      <c r="C76" s="73" t="s">
        <v>23</v>
      </c>
      <c r="D76" s="71"/>
      <c r="E76" s="71"/>
      <c r="F76" s="190" t="str">
        <f>F12</f>
        <v>Praha 1</v>
      </c>
      <c r="G76" s="71"/>
      <c r="H76" s="71"/>
      <c r="I76" s="191" t="s">
        <v>25</v>
      </c>
      <c r="J76" s="82" t="str">
        <f>IF(J12="","",J12)</f>
        <v>20. 7. 2018</v>
      </c>
      <c r="K76" s="71"/>
      <c r="L76" s="69"/>
    </row>
    <row r="77" s="1" customFormat="1" ht="6.96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="1" customFormat="1">
      <c r="B78" s="43"/>
      <c r="C78" s="73" t="s">
        <v>27</v>
      </c>
      <c r="D78" s="71"/>
      <c r="E78" s="71"/>
      <c r="F78" s="190" t="str">
        <f>E15</f>
        <v>TSK hl.m. Prahy, a.s.</v>
      </c>
      <c r="G78" s="71"/>
      <c r="H78" s="71"/>
      <c r="I78" s="191" t="s">
        <v>35</v>
      </c>
      <c r="J78" s="190" t="str">
        <f>E21</f>
        <v>Sinpps s.r.o.</v>
      </c>
      <c r="K78" s="71"/>
      <c r="L78" s="69"/>
    </row>
    <row r="79" s="1" customFormat="1" ht="14.4" customHeight="1">
      <c r="B79" s="43"/>
      <c r="C79" s="73" t="s">
        <v>33</v>
      </c>
      <c r="D79" s="71"/>
      <c r="E79" s="71"/>
      <c r="F79" s="190" t="str">
        <f>IF(E18="","",E18)</f>
        <v/>
      </c>
      <c r="G79" s="71"/>
      <c r="H79" s="71"/>
      <c r="I79" s="188"/>
      <c r="J79" s="71"/>
      <c r="K79" s="71"/>
      <c r="L79" s="69"/>
    </row>
    <row r="80" s="1" customFormat="1" ht="10.32" customHeight="1">
      <c r="B80" s="43"/>
      <c r="C80" s="71"/>
      <c r="D80" s="71"/>
      <c r="E80" s="71"/>
      <c r="F80" s="71"/>
      <c r="G80" s="71"/>
      <c r="H80" s="71"/>
      <c r="I80" s="188"/>
      <c r="J80" s="71"/>
      <c r="K80" s="71"/>
      <c r="L80" s="69"/>
    </row>
    <row r="81" s="9" customFormat="1" ht="29.28" customHeight="1">
      <c r="B81" s="192"/>
      <c r="C81" s="193" t="s">
        <v>120</v>
      </c>
      <c r="D81" s="194" t="s">
        <v>60</v>
      </c>
      <c r="E81" s="194" t="s">
        <v>56</v>
      </c>
      <c r="F81" s="194" t="s">
        <v>121</v>
      </c>
      <c r="G81" s="194" t="s">
        <v>122</v>
      </c>
      <c r="H81" s="194" t="s">
        <v>123</v>
      </c>
      <c r="I81" s="195" t="s">
        <v>124</v>
      </c>
      <c r="J81" s="194" t="s">
        <v>103</v>
      </c>
      <c r="K81" s="196" t="s">
        <v>125</v>
      </c>
      <c r="L81" s="197"/>
      <c r="M81" s="99" t="s">
        <v>126</v>
      </c>
      <c r="N81" s="100" t="s">
        <v>45</v>
      </c>
      <c r="O81" s="100" t="s">
        <v>127</v>
      </c>
      <c r="P81" s="100" t="s">
        <v>128</v>
      </c>
      <c r="Q81" s="100" t="s">
        <v>129</v>
      </c>
      <c r="R81" s="100" t="s">
        <v>130</v>
      </c>
      <c r="S81" s="100" t="s">
        <v>131</v>
      </c>
      <c r="T81" s="101" t="s">
        <v>132</v>
      </c>
    </row>
    <row r="82" s="1" customFormat="1" ht="29.28" customHeight="1">
      <c r="B82" s="43"/>
      <c r="C82" s="105" t="s">
        <v>104</v>
      </c>
      <c r="D82" s="71"/>
      <c r="E82" s="71"/>
      <c r="F82" s="71"/>
      <c r="G82" s="71"/>
      <c r="H82" s="71"/>
      <c r="I82" s="188"/>
      <c r="J82" s="198">
        <f>BK82</f>
        <v>0</v>
      </c>
      <c r="K82" s="71"/>
      <c r="L82" s="69"/>
      <c r="M82" s="102"/>
      <c r="N82" s="103"/>
      <c r="O82" s="103"/>
      <c r="P82" s="199">
        <f>P83</f>
        <v>0</v>
      </c>
      <c r="Q82" s="103"/>
      <c r="R82" s="199">
        <f>R83</f>
        <v>0</v>
      </c>
      <c r="S82" s="103"/>
      <c r="T82" s="200">
        <f>T83</f>
        <v>0</v>
      </c>
      <c r="AT82" s="21" t="s">
        <v>74</v>
      </c>
      <c r="AU82" s="21" t="s">
        <v>105</v>
      </c>
      <c r="BK82" s="201">
        <f>BK83</f>
        <v>0</v>
      </c>
    </row>
    <row r="83" s="10" customFormat="1" ht="37.44001" customHeight="1">
      <c r="B83" s="202"/>
      <c r="C83" s="203"/>
      <c r="D83" s="204" t="s">
        <v>74</v>
      </c>
      <c r="E83" s="205" t="s">
        <v>911</v>
      </c>
      <c r="F83" s="205" t="s">
        <v>912</v>
      </c>
      <c r="G83" s="203"/>
      <c r="H83" s="203"/>
      <c r="I83" s="206"/>
      <c r="J83" s="207">
        <f>BK83</f>
        <v>0</v>
      </c>
      <c r="K83" s="203"/>
      <c r="L83" s="208"/>
      <c r="M83" s="209"/>
      <c r="N83" s="210"/>
      <c r="O83" s="210"/>
      <c r="P83" s="211">
        <f>P84+P100+P103+P107+P109</f>
        <v>0</v>
      </c>
      <c r="Q83" s="210"/>
      <c r="R83" s="211">
        <f>R84+R100+R103+R107+R109</f>
        <v>0</v>
      </c>
      <c r="S83" s="210"/>
      <c r="T83" s="212">
        <f>T84+T100+T103+T107+T109</f>
        <v>0</v>
      </c>
      <c r="AR83" s="213" t="s">
        <v>154</v>
      </c>
      <c r="AT83" s="214" t="s">
        <v>74</v>
      </c>
      <c r="AU83" s="214" t="s">
        <v>75</v>
      </c>
      <c r="AY83" s="213" t="s">
        <v>135</v>
      </c>
      <c r="BK83" s="215">
        <f>BK84+BK100+BK103+BK107+BK109</f>
        <v>0</v>
      </c>
    </row>
    <row r="84" s="10" customFormat="1" ht="19.92" customHeight="1">
      <c r="B84" s="202"/>
      <c r="C84" s="203"/>
      <c r="D84" s="204" t="s">
        <v>74</v>
      </c>
      <c r="E84" s="216" t="s">
        <v>913</v>
      </c>
      <c r="F84" s="216" t="s">
        <v>914</v>
      </c>
      <c r="G84" s="203"/>
      <c r="H84" s="203"/>
      <c r="I84" s="206"/>
      <c r="J84" s="217">
        <f>BK84</f>
        <v>0</v>
      </c>
      <c r="K84" s="203"/>
      <c r="L84" s="208"/>
      <c r="M84" s="209"/>
      <c r="N84" s="210"/>
      <c r="O84" s="210"/>
      <c r="P84" s="211">
        <f>SUM(P85:P99)</f>
        <v>0</v>
      </c>
      <c r="Q84" s="210"/>
      <c r="R84" s="211">
        <f>SUM(R85:R99)</f>
        <v>0</v>
      </c>
      <c r="S84" s="210"/>
      <c r="T84" s="212">
        <f>SUM(T85:T99)</f>
        <v>0</v>
      </c>
      <c r="AR84" s="213" t="s">
        <v>154</v>
      </c>
      <c r="AT84" s="214" t="s">
        <v>74</v>
      </c>
      <c r="AU84" s="214" t="s">
        <v>83</v>
      </c>
      <c r="AY84" s="213" t="s">
        <v>135</v>
      </c>
      <c r="BK84" s="215">
        <f>SUM(BK85:BK99)</f>
        <v>0</v>
      </c>
    </row>
    <row r="85" s="1" customFormat="1" ht="16.5" customHeight="1">
      <c r="B85" s="43"/>
      <c r="C85" s="218" t="s">
        <v>83</v>
      </c>
      <c r="D85" s="218" t="s">
        <v>137</v>
      </c>
      <c r="E85" s="219" t="s">
        <v>915</v>
      </c>
      <c r="F85" s="220" t="s">
        <v>916</v>
      </c>
      <c r="G85" s="221" t="s">
        <v>917</v>
      </c>
      <c r="H85" s="222">
        <v>1</v>
      </c>
      <c r="I85" s="223"/>
      <c r="J85" s="224">
        <f>ROUND(I85*H85,2)</f>
        <v>0</v>
      </c>
      <c r="K85" s="220" t="s">
        <v>257</v>
      </c>
      <c r="L85" s="69"/>
      <c r="M85" s="225" t="s">
        <v>21</v>
      </c>
      <c r="N85" s="226" t="s">
        <v>46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918</v>
      </c>
      <c r="AT85" s="21" t="s">
        <v>137</v>
      </c>
      <c r="AU85" s="21" t="s">
        <v>85</v>
      </c>
      <c r="AY85" s="21" t="s">
        <v>135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83</v>
      </c>
      <c r="BK85" s="229">
        <f>ROUND(I85*H85,2)</f>
        <v>0</v>
      </c>
      <c r="BL85" s="21" t="s">
        <v>918</v>
      </c>
      <c r="BM85" s="21" t="s">
        <v>919</v>
      </c>
    </row>
    <row r="86" s="1" customFormat="1" ht="25.5" customHeight="1">
      <c r="B86" s="43"/>
      <c r="C86" s="218" t="s">
        <v>85</v>
      </c>
      <c r="D86" s="218" t="s">
        <v>137</v>
      </c>
      <c r="E86" s="219" t="s">
        <v>920</v>
      </c>
      <c r="F86" s="220" t="s">
        <v>921</v>
      </c>
      <c r="G86" s="221" t="s">
        <v>917</v>
      </c>
      <c r="H86" s="222">
        <v>1</v>
      </c>
      <c r="I86" s="223"/>
      <c r="J86" s="224">
        <f>ROUND(I86*H86,2)</f>
        <v>0</v>
      </c>
      <c r="K86" s="220" t="s">
        <v>141</v>
      </c>
      <c r="L86" s="69"/>
      <c r="M86" s="225" t="s">
        <v>21</v>
      </c>
      <c r="N86" s="226" t="s">
        <v>46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918</v>
      </c>
      <c r="AT86" s="21" t="s">
        <v>137</v>
      </c>
      <c r="AU86" s="21" t="s">
        <v>85</v>
      </c>
      <c r="AY86" s="21" t="s">
        <v>135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83</v>
      </c>
      <c r="BK86" s="229">
        <f>ROUND(I86*H86,2)</f>
        <v>0</v>
      </c>
      <c r="BL86" s="21" t="s">
        <v>918</v>
      </c>
      <c r="BM86" s="21" t="s">
        <v>922</v>
      </c>
    </row>
    <row r="87" s="1" customFormat="1" ht="25.5" customHeight="1">
      <c r="B87" s="43"/>
      <c r="C87" s="218" t="s">
        <v>147</v>
      </c>
      <c r="D87" s="218" t="s">
        <v>137</v>
      </c>
      <c r="E87" s="219" t="s">
        <v>923</v>
      </c>
      <c r="F87" s="220" t="s">
        <v>924</v>
      </c>
      <c r="G87" s="221" t="s">
        <v>917</v>
      </c>
      <c r="H87" s="222">
        <v>1</v>
      </c>
      <c r="I87" s="223"/>
      <c r="J87" s="224">
        <f>ROUND(I87*H87,2)</f>
        <v>0</v>
      </c>
      <c r="K87" s="220" t="s">
        <v>21</v>
      </c>
      <c r="L87" s="69"/>
      <c r="M87" s="225" t="s">
        <v>21</v>
      </c>
      <c r="N87" s="226" t="s">
        <v>46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918</v>
      </c>
      <c r="AT87" s="21" t="s">
        <v>137</v>
      </c>
      <c r="AU87" s="21" t="s">
        <v>85</v>
      </c>
      <c r="AY87" s="21" t="s">
        <v>135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83</v>
      </c>
      <c r="BK87" s="229">
        <f>ROUND(I87*H87,2)</f>
        <v>0</v>
      </c>
      <c r="BL87" s="21" t="s">
        <v>918</v>
      </c>
      <c r="BM87" s="21" t="s">
        <v>925</v>
      </c>
    </row>
    <row r="88" s="1" customFormat="1" ht="16.5" customHeight="1">
      <c r="B88" s="43"/>
      <c r="C88" s="218" t="s">
        <v>142</v>
      </c>
      <c r="D88" s="218" t="s">
        <v>137</v>
      </c>
      <c r="E88" s="219" t="s">
        <v>926</v>
      </c>
      <c r="F88" s="220" t="s">
        <v>927</v>
      </c>
      <c r="G88" s="221" t="s">
        <v>917</v>
      </c>
      <c r="H88" s="222">
        <v>1</v>
      </c>
      <c r="I88" s="223"/>
      <c r="J88" s="224">
        <f>ROUND(I88*H88,2)</f>
        <v>0</v>
      </c>
      <c r="K88" s="220" t="s">
        <v>141</v>
      </c>
      <c r="L88" s="69"/>
      <c r="M88" s="225" t="s">
        <v>21</v>
      </c>
      <c r="N88" s="226" t="s">
        <v>46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918</v>
      </c>
      <c r="AT88" s="21" t="s">
        <v>137</v>
      </c>
      <c r="AU88" s="21" t="s">
        <v>85</v>
      </c>
      <c r="AY88" s="21" t="s">
        <v>135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83</v>
      </c>
      <c r="BK88" s="229">
        <f>ROUND(I88*H88,2)</f>
        <v>0</v>
      </c>
      <c r="BL88" s="21" t="s">
        <v>918</v>
      </c>
      <c r="BM88" s="21" t="s">
        <v>928</v>
      </c>
    </row>
    <row r="89" s="1" customFormat="1" ht="16.5" customHeight="1">
      <c r="B89" s="43"/>
      <c r="C89" s="218" t="s">
        <v>154</v>
      </c>
      <c r="D89" s="218" t="s">
        <v>137</v>
      </c>
      <c r="E89" s="219" t="s">
        <v>929</v>
      </c>
      <c r="F89" s="220" t="s">
        <v>930</v>
      </c>
      <c r="G89" s="221" t="s">
        <v>218</v>
      </c>
      <c r="H89" s="222">
        <v>16</v>
      </c>
      <c r="I89" s="223"/>
      <c r="J89" s="224">
        <f>ROUND(I89*H89,2)</f>
        <v>0</v>
      </c>
      <c r="K89" s="220" t="s">
        <v>141</v>
      </c>
      <c r="L89" s="69"/>
      <c r="M89" s="225" t="s">
        <v>21</v>
      </c>
      <c r="N89" s="226" t="s">
        <v>46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918</v>
      </c>
      <c r="AT89" s="21" t="s">
        <v>137</v>
      </c>
      <c r="AU89" s="21" t="s">
        <v>85</v>
      </c>
      <c r="AY89" s="21" t="s">
        <v>135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83</v>
      </c>
      <c r="BK89" s="229">
        <f>ROUND(I89*H89,2)</f>
        <v>0</v>
      </c>
      <c r="BL89" s="21" t="s">
        <v>918</v>
      </c>
      <c r="BM89" s="21" t="s">
        <v>931</v>
      </c>
    </row>
    <row r="90" s="11" customFormat="1">
      <c r="B90" s="230"/>
      <c r="C90" s="231"/>
      <c r="D90" s="232" t="s">
        <v>162</v>
      </c>
      <c r="E90" s="233" t="s">
        <v>21</v>
      </c>
      <c r="F90" s="234" t="s">
        <v>932</v>
      </c>
      <c r="G90" s="231"/>
      <c r="H90" s="235">
        <v>16</v>
      </c>
      <c r="I90" s="236"/>
      <c r="J90" s="231"/>
      <c r="K90" s="231"/>
      <c r="L90" s="237"/>
      <c r="M90" s="238"/>
      <c r="N90" s="239"/>
      <c r="O90" s="239"/>
      <c r="P90" s="239"/>
      <c r="Q90" s="239"/>
      <c r="R90" s="239"/>
      <c r="S90" s="239"/>
      <c r="T90" s="240"/>
      <c r="AT90" s="241" t="s">
        <v>162</v>
      </c>
      <c r="AU90" s="241" t="s">
        <v>85</v>
      </c>
      <c r="AV90" s="11" t="s">
        <v>85</v>
      </c>
      <c r="AW90" s="11" t="s">
        <v>39</v>
      </c>
      <c r="AX90" s="11" t="s">
        <v>83</v>
      </c>
      <c r="AY90" s="241" t="s">
        <v>135</v>
      </c>
    </row>
    <row r="91" s="1" customFormat="1" ht="25.5" customHeight="1">
      <c r="B91" s="43"/>
      <c r="C91" s="218" t="s">
        <v>158</v>
      </c>
      <c r="D91" s="218" t="s">
        <v>137</v>
      </c>
      <c r="E91" s="219" t="s">
        <v>933</v>
      </c>
      <c r="F91" s="220" t="s">
        <v>934</v>
      </c>
      <c r="G91" s="221" t="s">
        <v>218</v>
      </c>
      <c r="H91" s="222">
        <v>23</v>
      </c>
      <c r="I91" s="223"/>
      <c r="J91" s="224">
        <f>ROUND(I91*H91,2)</f>
        <v>0</v>
      </c>
      <c r="K91" s="220" t="s">
        <v>141</v>
      </c>
      <c r="L91" s="69"/>
      <c r="M91" s="225" t="s">
        <v>21</v>
      </c>
      <c r="N91" s="226" t="s">
        <v>46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918</v>
      </c>
      <c r="AT91" s="21" t="s">
        <v>137</v>
      </c>
      <c r="AU91" s="21" t="s">
        <v>85</v>
      </c>
      <c r="AY91" s="21" t="s">
        <v>135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83</v>
      </c>
      <c r="BK91" s="229">
        <f>ROUND(I91*H91,2)</f>
        <v>0</v>
      </c>
      <c r="BL91" s="21" t="s">
        <v>918</v>
      </c>
      <c r="BM91" s="21" t="s">
        <v>935</v>
      </c>
    </row>
    <row r="92" s="1" customFormat="1" ht="25.5" customHeight="1">
      <c r="B92" s="43"/>
      <c r="C92" s="218" t="s">
        <v>164</v>
      </c>
      <c r="D92" s="218" t="s">
        <v>137</v>
      </c>
      <c r="E92" s="219" t="s">
        <v>936</v>
      </c>
      <c r="F92" s="220" t="s">
        <v>937</v>
      </c>
      <c r="G92" s="221" t="s">
        <v>218</v>
      </c>
      <c r="H92" s="222">
        <v>23</v>
      </c>
      <c r="I92" s="223"/>
      <c r="J92" s="224">
        <f>ROUND(I92*H92,2)</f>
        <v>0</v>
      </c>
      <c r="K92" s="220" t="s">
        <v>21</v>
      </c>
      <c r="L92" s="69"/>
      <c r="M92" s="225" t="s">
        <v>21</v>
      </c>
      <c r="N92" s="226" t="s">
        <v>46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918</v>
      </c>
      <c r="AT92" s="21" t="s">
        <v>137</v>
      </c>
      <c r="AU92" s="21" t="s">
        <v>85</v>
      </c>
      <c r="AY92" s="21" t="s">
        <v>135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83</v>
      </c>
      <c r="BK92" s="229">
        <f>ROUND(I92*H92,2)</f>
        <v>0</v>
      </c>
      <c r="BL92" s="21" t="s">
        <v>918</v>
      </c>
      <c r="BM92" s="21" t="s">
        <v>938</v>
      </c>
    </row>
    <row r="93" s="1" customFormat="1" ht="16.5" customHeight="1">
      <c r="B93" s="43"/>
      <c r="C93" s="218" t="s">
        <v>237</v>
      </c>
      <c r="D93" s="218" t="s">
        <v>137</v>
      </c>
      <c r="E93" s="219" t="s">
        <v>939</v>
      </c>
      <c r="F93" s="220" t="s">
        <v>940</v>
      </c>
      <c r="G93" s="221" t="s">
        <v>917</v>
      </c>
      <c r="H93" s="222">
        <v>1</v>
      </c>
      <c r="I93" s="223"/>
      <c r="J93" s="224">
        <f>ROUND(I93*H93,2)</f>
        <v>0</v>
      </c>
      <c r="K93" s="220" t="s">
        <v>141</v>
      </c>
      <c r="L93" s="69"/>
      <c r="M93" s="225" t="s">
        <v>21</v>
      </c>
      <c r="N93" s="226" t="s">
        <v>46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918</v>
      </c>
      <c r="AT93" s="21" t="s">
        <v>137</v>
      </c>
      <c r="AU93" s="21" t="s">
        <v>85</v>
      </c>
      <c r="AY93" s="21" t="s">
        <v>135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83</v>
      </c>
      <c r="BK93" s="229">
        <f>ROUND(I93*H93,2)</f>
        <v>0</v>
      </c>
      <c r="BL93" s="21" t="s">
        <v>918</v>
      </c>
      <c r="BM93" s="21" t="s">
        <v>941</v>
      </c>
    </row>
    <row r="94" s="1" customFormat="1" ht="16.5" customHeight="1">
      <c r="B94" s="43"/>
      <c r="C94" s="218" t="s">
        <v>499</v>
      </c>
      <c r="D94" s="218" t="s">
        <v>137</v>
      </c>
      <c r="E94" s="219" t="s">
        <v>942</v>
      </c>
      <c r="F94" s="220" t="s">
        <v>943</v>
      </c>
      <c r="G94" s="221" t="s">
        <v>917</v>
      </c>
      <c r="H94" s="222">
        <v>1</v>
      </c>
      <c r="I94" s="223"/>
      <c r="J94" s="224">
        <f>ROUND(I94*H94,2)</f>
        <v>0</v>
      </c>
      <c r="K94" s="220" t="s">
        <v>141</v>
      </c>
      <c r="L94" s="69"/>
      <c r="M94" s="225" t="s">
        <v>21</v>
      </c>
      <c r="N94" s="226" t="s">
        <v>46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918</v>
      </c>
      <c r="AT94" s="21" t="s">
        <v>137</v>
      </c>
      <c r="AU94" s="21" t="s">
        <v>85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83</v>
      </c>
      <c r="BK94" s="229">
        <f>ROUND(I94*H94,2)</f>
        <v>0</v>
      </c>
      <c r="BL94" s="21" t="s">
        <v>918</v>
      </c>
      <c r="BM94" s="21" t="s">
        <v>944</v>
      </c>
    </row>
    <row r="95" s="1" customFormat="1" ht="25.5" customHeight="1">
      <c r="B95" s="43"/>
      <c r="C95" s="218" t="s">
        <v>742</v>
      </c>
      <c r="D95" s="218" t="s">
        <v>137</v>
      </c>
      <c r="E95" s="219" t="s">
        <v>945</v>
      </c>
      <c r="F95" s="220" t="s">
        <v>946</v>
      </c>
      <c r="G95" s="221" t="s">
        <v>917</v>
      </c>
      <c r="H95" s="222">
        <v>1</v>
      </c>
      <c r="I95" s="223"/>
      <c r="J95" s="224">
        <f>ROUND(I95*H95,2)</f>
        <v>0</v>
      </c>
      <c r="K95" s="220" t="s">
        <v>141</v>
      </c>
      <c r="L95" s="69"/>
      <c r="M95" s="225" t="s">
        <v>21</v>
      </c>
      <c r="N95" s="226" t="s">
        <v>46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918</v>
      </c>
      <c r="AT95" s="21" t="s">
        <v>137</v>
      </c>
      <c r="AU95" s="21" t="s">
        <v>85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83</v>
      </c>
      <c r="BK95" s="229">
        <f>ROUND(I95*H95,2)</f>
        <v>0</v>
      </c>
      <c r="BL95" s="21" t="s">
        <v>918</v>
      </c>
      <c r="BM95" s="21" t="s">
        <v>947</v>
      </c>
    </row>
    <row r="96" s="1" customFormat="1" ht="25.5" customHeight="1">
      <c r="B96" s="43"/>
      <c r="C96" s="218" t="s">
        <v>746</v>
      </c>
      <c r="D96" s="218" t="s">
        <v>137</v>
      </c>
      <c r="E96" s="219" t="s">
        <v>948</v>
      </c>
      <c r="F96" s="220" t="s">
        <v>949</v>
      </c>
      <c r="G96" s="221" t="s">
        <v>917</v>
      </c>
      <c r="H96" s="222">
        <v>1</v>
      </c>
      <c r="I96" s="223"/>
      <c r="J96" s="224">
        <f>ROUND(I96*H96,2)</f>
        <v>0</v>
      </c>
      <c r="K96" s="220" t="s">
        <v>141</v>
      </c>
      <c r="L96" s="69"/>
      <c r="M96" s="225" t="s">
        <v>21</v>
      </c>
      <c r="N96" s="226" t="s">
        <v>46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918</v>
      </c>
      <c r="AT96" s="21" t="s">
        <v>137</v>
      </c>
      <c r="AU96" s="21" t="s">
        <v>85</v>
      </c>
      <c r="AY96" s="21" t="s">
        <v>135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83</v>
      </c>
      <c r="BK96" s="229">
        <f>ROUND(I96*H96,2)</f>
        <v>0</v>
      </c>
      <c r="BL96" s="21" t="s">
        <v>918</v>
      </c>
      <c r="BM96" s="21" t="s">
        <v>950</v>
      </c>
    </row>
    <row r="97" s="1" customFormat="1" ht="16.5" customHeight="1">
      <c r="B97" s="43"/>
      <c r="C97" s="218" t="s">
        <v>751</v>
      </c>
      <c r="D97" s="218" t="s">
        <v>137</v>
      </c>
      <c r="E97" s="219" t="s">
        <v>951</v>
      </c>
      <c r="F97" s="220" t="s">
        <v>952</v>
      </c>
      <c r="G97" s="221" t="s">
        <v>917</v>
      </c>
      <c r="H97" s="222">
        <v>1</v>
      </c>
      <c r="I97" s="223"/>
      <c r="J97" s="224">
        <f>ROUND(I97*H97,2)</f>
        <v>0</v>
      </c>
      <c r="K97" s="220" t="s">
        <v>141</v>
      </c>
      <c r="L97" s="69"/>
      <c r="M97" s="225" t="s">
        <v>21</v>
      </c>
      <c r="N97" s="226" t="s">
        <v>46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918</v>
      </c>
      <c r="AT97" s="21" t="s">
        <v>137</v>
      </c>
      <c r="AU97" s="21" t="s">
        <v>85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83</v>
      </c>
      <c r="BK97" s="229">
        <f>ROUND(I97*H97,2)</f>
        <v>0</v>
      </c>
      <c r="BL97" s="21" t="s">
        <v>918</v>
      </c>
      <c r="BM97" s="21" t="s">
        <v>953</v>
      </c>
    </row>
    <row r="98" s="1" customFormat="1" ht="16.5" customHeight="1">
      <c r="B98" s="43"/>
      <c r="C98" s="218" t="s">
        <v>753</v>
      </c>
      <c r="D98" s="218" t="s">
        <v>137</v>
      </c>
      <c r="E98" s="219" t="s">
        <v>954</v>
      </c>
      <c r="F98" s="220" t="s">
        <v>955</v>
      </c>
      <c r="G98" s="221" t="s">
        <v>917</v>
      </c>
      <c r="H98" s="222">
        <v>1</v>
      </c>
      <c r="I98" s="223"/>
      <c r="J98" s="224">
        <f>ROUND(I98*H98,2)</f>
        <v>0</v>
      </c>
      <c r="K98" s="220" t="s">
        <v>141</v>
      </c>
      <c r="L98" s="69"/>
      <c r="M98" s="225" t="s">
        <v>21</v>
      </c>
      <c r="N98" s="226" t="s">
        <v>46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918</v>
      </c>
      <c r="AT98" s="21" t="s">
        <v>137</v>
      </c>
      <c r="AU98" s="21" t="s">
        <v>85</v>
      </c>
      <c r="AY98" s="21" t="s">
        <v>135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83</v>
      </c>
      <c r="BK98" s="229">
        <f>ROUND(I98*H98,2)</f>
        <v>0</v>
      </c>
      <c r="BL98" s="21" t="s">
        <v>918</v>
      </c>
      <c r="BM98" s="21" t="s">
        <v>956</v>
      </c>
    </row>
    <row r="99" s="1" customFormat="1" ht="25.5" customHeight="1">
      <c r="B99" s="43"/>
      <c r="C99" s="218" t="s">
        <v>757</v>
      </c>
      <c r="D99" s="218" t="s">
        <v>137</v>
      </c>
      <c r="E99" s="219" t="s">
        <v>957</v>
      </c>
      <c r="F99" s="220" t="s">
        <v>958</v>
      </c>
      <c r="G99" s="221" t="s">
        <v>917</v>
      </c>
      <c r="H99" s="222">
        <v>1</v>
      </c>
      <c r="I99" s="223"/>
      <c r="J99" s="224">
        <f>ROUND(I99*H99,2)</f>
        <v>0</v>
      </c>
      <c r="K99" s="220" t="s">
        <v>21</v>
      </c>
      <c r="L99" s="69"/>
      <c r="M99" s="225" t="s">
        <v>21</v>
      </c>
      <c r="N99" s="226" t="s">
        <v>46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918</v>
      </c>
      <c r="AT99" s="21" t="s">
        <v>137</v>
      </c>
      <c r="AU99" s="21" t="s">
        <v>85</v>
      </c>
      <c r="AY99" s="21" t="s">
        <v>135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83</v>
      </c>
      <c r="BK99" s="229">
        <f>ROUND(I99*H99,2)</f>
        <v>0</v>
      </c>
      <c r="BL99" s="21" t="s">
        <v>918</v>
      </c>
      <c r="BM99" s="21" t="s">
        <v>959</v>
      </c>
    </row>
    <row r="100" s="10" customFormat="1" ht="29.88" customHeight="1">
      <c r="B100" s="202"/>
      <c r="C100" s="203"/>
      <c r="D100" s="204" t="s">
        <v>74</v>
      </c>
      <c r="E100" s="216" t="s">
        <v>960</v>
      </c>
      <c r="F100" s="216" t="s">
        <v>961</v>
      </c>
      <c r="G100" s="203"/>
      <c r="H100" s="203"/>
      <c r="I100" s="206"/>
      <c r="J100" s="217">
        <f>BK100</f>
        <v>0</v>
      </c>
      <c r="K100" s="203"/>
      <c r="L100" s="208"/>
      <c r="M100" s="209"/>
      <c r="N100" s="210"/>
      <c r="O100" s="210"/>
      <c r="P100" s="211">
        <f>SUM(P101:P102)</f>
        <v>0</v>
      </c>
      <c r="Q100" s="210"/>
      <c r="R100" s="211">
        <f>SUM(R101:R102)</f>
        <v>0</v>
      </c>
      <c r="S100" s="210"/>
      <c r="T100" s="212">
        <f>SUM(T101:T102)</f>
        <v>0</v>
      </c>
      <c r="AR100" s="213" t="s">
        <v>154</v>
      </c>
      <c r="AT100" s="214" t="s">
        <v>74</v>
      </c>
      <c r="AU100" s="214" t="s">
        <v>83</v>
      </c>
      <c r="AY100" s="213" t="s">
        <v>135</v>
      </c>
      <c r="BK100" s="215">
        <f>SUM(BK101:BK102)</f>
        <v>0</v>
      </c>
    </row>
    <row r="101" s="1" customFormat="1" ht="16.5" customHeight="1">
      <c r="B101" s="43"/>
      <c r="C101" s="218" t="s">
        <v>10</v>
      </c>
      <c r="D101" s="218" t="s">
        <v>137</v>
      </c>
      <c r="E101" s="219" t="s">
        <v>962</v>
      </c>
      <c r="F101" s="220" t="s">
        <v>963</v>
      </c>
      <c r="G101" s="221" t="s">
        <v>964</v>
      </c>
      <c r="H101" s="256"/>
      <c r="I101" s="223"/>
      <c r="J101" s="224">
        <f>ROUND(I101*H101,2)</f>
        <v>0</v>
      </c>
      <c r="K101" s="220" t="s">
        <v>141</v>
      </c>
      <c r="L101" s="69"/>
      <c r="M101" s="225" t="s">
        <v>21</v>
      </c>
      <c r="N101" s="226" t="s">
        <v>46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918</v>
      </c>
      <c r="AT101" s="21" t="s">
        <v>137</v>
      </c>
      <c r="AU101" s="21" t="s">
        <v>85</v>
      </c>
      <c r="AY101" s="21" t="s">
        <v>135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83</v>
      </c>
      <c r="BK101" s="229">
        <f>ROUND(I101*H101,2)</f>
        <v>0</v>
      </c>
      <c r="BL101" s="21" t="s">
        <v>918</v>
      </c>
      <c r="BM101" s="21" t="s">
        <v>965</v>
      </c>
    </row>
    <row r="102" s="1" customFormat="1" ht="16.5" customHeight="1">
      <c r="B102" s="43"/>
      <c r="C102" s="218" t="s">
        <v>168</v>
      </c>
      <c r="D102" s="218" t="s">
        <v>137</v>
      </c>
      <c r="E102" s="219" t="s">
        <v>966</v>
      </c>
      <c r="F102" s="220" t="s">
        <v>967</v>
      </c>
      <c r="G102" s="221" t="s">
        <v>917</v>
      </c>
      <c r="H102" s="222">
        <v>1</v>
      </c>
      <c r="I102" s="223"/>
      <c r="J102" s="224">
        <f>ROUND(I102*H102,2)</f>
        <v>0</v>
      </c>
      <c r="K102" s="220" t="s">
        <v>141</v>
      </c>
      <c r="L102" s="69"/>
      <c r="M102" s="225" t="s">
        <v>21</v>
      </c>
      <c r="N102" s="226" t="s">
        <v>46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918</v>
      </c>
      <c r="AT102" s="21" t="s">
        <v>137</v>
      </c>
      <c r="AU102" s="21" t="s">
        <v>85</v>
      </c>
      <c r="AY102" s="21" t="s">
        <v>135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83</v>
      </c>
      <c r="BK102" s="229">
        <f>ROUND(I102*H102,2)</f>
        <v>0</v>
      </c>
      <c r="BL102" s="21" t="s">
        <v>918</v>
      </c>
      <c r="BM102" s="21" t="s">
        <v>968</v>
      </c>
    </row>
    <row r="103" s="10" customFormat="1" ht="29.88" customHeight="1">
      <c r="B103" s="202"/>
      <c r="C103" s="203"/>
      <c r="D103" s="204" t="s">
        <v>74</v>
      </c>
      <c r="E103" s="216" t="s">
        <v>969</v>
      </c>
      <c r="F103" s="216" t="s">
        <v>970</v>
      </c>
      <c r="G103" s="203"/>
      <c r="H103" s="203"/>
      <c r="I103" s="206"/>
      <c r="J103" s="217">
        <f>BK103</f>
        <v>0</v>
      </c>
      <c r="K103" s="203"/>
      <c r="L103" s="208"/>
      <c r="M103" s="209"/>
      <c r="N103" s="210"/>
      <c r="O103" s="210"/>
      <c r="P103" s="211">
        <f>SUM(P104:P106)</f>
        <v>0</v>
      </c>
      <c r="Q103" s="210"/>
      <c r="R103" s="211">
        <f>SUM(R104:R106)</f>
        <v>0</v>
      </c>
      <c r="S103" s="210"/>
      <c r="T103" s="212">
        <f>SUM(T104:T106)</f>
        <v>0</v>
      </c>
      <c r="AR103" s="213" t="s">
        <v>154</v>
      </c>
      <c r="AT103" s="214" t="s">
        <v>74</v>
      </c>
      <c r="AU103" s="214" t="s">
        <v>83</v>
      </c>
      <c r="AY103" s="213" t="s">
        <v>135</v>
      </c>
      <c r="BK103" s="215">
        <f>SUM(BK104:BK106)</f>
        <v>0</v>
      </c>
    </row>
    <row r="104" s="1" customFormat="1" ht="16.5" customHeight="1">
      <c r="B104" s="43"/>
      <c r="C104" s="218" t="s">
        <v>174</v>
      </c>
      <c r="D104" s="218" t="s">
        <v>137</v>
      </c>
      <c r="E104" s="219" t="s">
        <v>971</v>
      </c>
      <c r="F104" s="220" t="s">
        <v>972</v>
      </c>
      <c r="G104" s="221" t="s">
        <v>917</v>
      </c>
      <c r="H104" s="222">
        <v>1</v>
      </c>
      <c r="I104" s="223"/>
      <c r="J104" s="224">
        <f>ROUND(I104*H104,2)</f>
        <v>0</v>
      </c>
      <c r="K104" s="220" t="s">
        <v>141</v>
      </c>
      <c r="L104" s="69"/>
      <c r="M104" s="225" t="s">
        <v>21</v>
      </c>
      <c r="N104" s="226" t="s">
        <v>46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918</v>
      </c>
      <c r="AT104" s="21" t="s">
        <v>137</v>
      </c>
      <c r="AU104" s="21" t="s">
        <v>85</v>
      </c>
      <c r="AY104" s="21" t="s">
        <v>135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83</v>
      </c>
      <c r="BK104" s="229">
        <f>ROUND(I104*H104,2)</f>
        <v>0</v>
      </c>
      <c r="BL104" s="21" t="s">
        <v>918</v>
      </c>
      <c r="BM104" s="21" t="s">
        <v>973</v>
      </c>
    </row>
    <row r="105" s="1" customFormat="1" ht="16.5" customHeight="1">
      <c r="B105" s="43"/>
      <c r="C105" s="218" t="s">
        <v>178</v>
      </c>
      <c r="D105" s="218" t="s">
        <v>137</v>
      </c>
      <c r="E105" s="219" t="s">
        <v>974</v>
      </c>
      <c r="F105" s="220" t="s">
        <v>975</v>
      </c>
      <c r="G105" s="221" t="s">
        <v>917</v>
      </c>
      <c r="H105" s="222">
        <v>1</v>
      </c>
      <c r="I105" s="223"/>
      <c r="J105" s="224">
        <f>ROUND(I105*H105,2)</f>
        <v>0</v>
      </c>
      <c r="K105" s="220" t="s">
        <v>141</v>
      </c>
      <c r="L105" s="69"/>
      <c r="M105" s="225" t="s">
        <v>21</v>
      </c>
      <c r="N105" s="226" t="s">
        <v>46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918</v>
      </c>
      <c r="AT105" s="21" t="s">
        <v>137</v>
      </c>
      <c r="AU105" s="21" t="s">
        <v>85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83</v>
      </c>
      <c r="BK105" s="229">
        <f>ROUND(I105*H105,2)</f>
        <v>0</v>
      </c>
      <c r="BL105" s="21" t="s">
        <v>918</v>
      </c>
      <c r="BM105" s="21" t="s">
        <v>976</v>
      </c>
    </row>
    <row r="106" s="1" customFormat="1" ht="16.5" customHeight="1">
      <c r="B106" s="43"/>
      <c r="C106" s="218" t="s">
        <v>184</v>
      </c>
      <c r="D106" s="218" t="s">
        <v>137</v>
      </c>
      <c r="E106" s="219" t="s">
        <v>977</v>
      </c>
      <c r="F106" s="220" t="s">
        <v>978</v>
      </c>
      <c r="G106" s="221" t="s">
        <v>917</v>
      </c>
      <c r="H106" s="222">
        <v>1</v>
      </c>
      <c r="I106" s="223"/>
      <c r="J106" s="224">
        <f>ROUND(I106*H106,2)</f>
        <v>0</v>
      </c>
      <c r="K106" s="220" t="s">
        <v>21</v>
      </c>
      <c r="L106" s="69"/>
      <c r="M106" s="225" t="s">
        <v>21</v>
      </c>
      <c r="N106" s="226" t="s">
        <v>46</v>
      </c>
      <c r="O106" s="4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1" t="s">
        <v>918</v>
      </c>
      <c r="AT106" s="21" t="s">
        <v>137</v>
      </c>
      <c r="AU106" s="21" t="s">
        <v>85</v>
      </c>
      <c r="AY106" s="21" t="s">
        <v>135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83</v>
      </c>
      <c r="BK106" s="229">
        <f>ROUND(I106*H106,2)</f>
        <v>0</v>
      </c>
      <c r="BL106" s="21" t="s">
        <v>918</v>
      </c>
      <c r="BM106" s="21" t="s">
        <v>979</v>
      </c>
    </row>
    <row r="107" s="10" customFormat="1" ht="29.88" customHeight="1">
      <c r="B107" s="202"/>
      <c r="C107" s="203"/>
      <c r="D107" s="204" t="s">
        <v>74</v>
      </c>
      <c r="E107" s="216" t="s">
        <v>980</v>
      </c>
      <c r="F107" s="216" t="s">
        <v>981</v>
      </c>
      <c r="G107" s="203"/>
      <c r="H107" s="203"/>
      <c r="I107" s="206"/>
      <c r="J107" s="217">
        <f>BK107</f>
        <v>0</v>
      </c>
      <c r="K107" s="203"/>
      <c r="L107" s="208"/>
      <c r="M107" s="209"/>
      <c r="N107" s="210"/>
      <c r="O107" s="210"/>
      <c r="P107" s="211">
        <f>P108</f>
        <v>0</v>
      </c>
      <c r="Q107" s="210"/>
      <c r="R107" s="211">
        <f>R108</f>
        <v>0</v>
      </c>
      <c r="S107" s="210"/>
      <c r="T107" s="212">
        <f>T108</f>
        <v>0</v>
      </c>
      <c r="AR107" s="213" t="s">
        <v>154</v>
      </c>
      <c r="AT107" s="214" t="s">
        <v>74</v>
      </c>
      <c r="AU107" s="214" t="s">
        <v>83</v>
      </c>
      <c r="AY107" s="213" t="s">
        <v>135</v>
      </c>
      <c r="BK107" s="215">
        <f>BK108</f>
        <v>0</v>
      </c>
    </row>
    <row r="108" s="1" customFormat="1" ht="16.5" customHeight="1">
      <c r="B108" s="43"/>
      <c r="C108" s="218" t="s">
        <v>188</v>
      </c>
      <c r="D108" s="218" t="s">
        <v>137</v>
      </c>
      <c r="E108" s="219" t="s">
        <v>982</v>
      </c>
      <c r="F108" s="220" t="s">
        <v>983</v>
      </c>
      <c r="G108" s="221" t="s">
        <v>964</v>
      </c>
      <c r="H108" s="256"/>
      <c r="I108" s="223"/>
      <c r="J108" s="224">
        <f>ROUND(I108*H108,2)</f>
        <v>0</v>
      </c>
      <c r="K108" s="220" t="s">
        <v>141</v>
      </c>
      <c r="L108" s="69"/>
      <c r="M108" s="225" t="s">
        <v>21</v>
      </c>
      <c r="N108" s="226" t="s">
        <v>46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918</v>
      </c>
      <c r="AT108" s="21" t="s">
        <v>137</v>
      </c>
      <c r="AU108" s="21" t="s">
        <v>85</v>
      </c>
      <c r="AY108" s="21" t="s">
        <v>135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83</v>
      </c>
      <c r="BK108" s="229">
        <f>ROUND(I108*H108,2)</f>
        <v>0</v>
      </c>
      <c r="BL108" s="21" t="s">
        <v>918</v>
      </c>
      <c r="BM108" s="21" t="s">
        <v>984</v>
      </c>
    </row>
    <row r="109" s="10" customFormat="1" ht="29.88" customHeight="1">
      <c r="B109" s="202"/>
      <c r="C109" s="203"/>
      <c r="D109" s="204" t="s">
        <v>74</v>
      </c>
      <c r="E109" s="216" t="s">
        <v>985</v>
      </c>
      <c r="F109" s="216" t="s">
        <v>986</v>
      </c>
      <c r="G109" s="203"/>
      <c r="H109" s="203"/>
      <c r="I109" s="206"/>
      <c r="J109" s="217">
        <f>BK109</f>
        <v>0</v>
      </c>
      <c r="K109" s="203"/>
      <c r="L109" s="208"/>
      <c r="M109" s="209"/>
      <c r="N109" s="210"/>
      <c r="O109" s="210"/>
      <c r="P109" s="211">
        <f>P110</f>
        <v>0</v>
      </c>
      <c r="Q109" s="210"/>
      <c r="R109" s="211">
        <f>R110</f>
        <v>0</v>
      </c>
      <c r="S109" s="210"/>
      <c r="T109" s="212">
        <f>T110</f>
        <v>0</v>
      </c>
      <c r="AR109" s="213" t="s">
        <v>154</v>
      </c>
      <c r="AT109" s="214" t="s">
        <v>74</v>
      </c>
      <c r="AU109" s="214" t="s">
        <v>83</v>
      </c>
      <c r="AY109" s="213" t="s">
        <v>135</v>
      </c>
      <c r="BK109" s="215">
        <f>BK110</f>
        <v>0</v>
      </c>
    </row>
    <row r="110" s="1" customFormat="1" ht="16.5" customHeight="1">
      <c r="B110" s="43"/>
      <c r="C110" s="218" t="s">
        <v>9</v>
      </c>
      <c r="D110" s="218" t="s">
        <v>137</v>
      </c>
      <c r="E110" s="219" t="s">
        <v>987</v>
      </c>
      <c r="F110" s="220" t="s">
        <v>988</v>
      </c>
      <c r="G110" s="221" t="s">
        <v>964</v>
      </c>
      <c r="H110" s="256"/>
      <c r="I110" s="223"/>
      <c r="J110" s="224">
        <f>ROUND(I110*H110,2)</f>
        <v>0</v>
      </c>
      <c r="K110" s="220" t="s">
        <v>141</v>
      </c>
      <c r="L110" s="69"/>
      <c r="M110" s="225" t="s">
        <v>21</v>
      </c>
      <c r="N110" s="252" t="s">
        <v>46</v>
      </c>
      <c r="O110" s="253"/>
      <c r="P110" s="254">
        <f>O110*H110</f>
        <v>0</v>
      </c>
      <c r="Q110" s="254">
        <v>0</v>
      </c>
      <c r="R110" s="254">
        <f>Q110*H110</f>
        <v>0</v>
      </c>
      <c r="S110" s="254">
        <v>0</v>
      </c>
      <c r="T110" s="255">
        <f>S110*H110</f>
        <v>0</v>
      </c>
      <c r="AR110" s="21" t="s">
        <v>918</v>
      </c>
      <c r="AT110" s="21" t="s">
        <v>137</v>
      </c>
      <c r="AU110" s="21" t="s">
        <v>85</v>
      </c>
      <c r="AY110" s="21" t="s">
        <v>135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83</v>
      </c>
      <c r="BK110" s="229">
        <f>ROUND(I110*H110,2)</f>
        <v>0</v>
      </c>
      <c r="BL110" s="21" t="s">
        <v>918</v>
      </c>
      <c r="BM110" s="21" t="s">
        <v>989</v>
      </c>
    </row>
    <row r="111" s="1" customFormat="1" ht="6.96" customHeight="1">
      <c r="B111" s="64"/>
      <c r="C111" s="65"/>
      <c r="D111" s="65"/>
      <c r="E111" s="65"/>
      <c r="F111" s="65"/>
      <c r="G111" s="65"/>
      <c r="H111" s="65"/>
      <c r="I111" s="163"/>
      <c r="J111" s="65"/>
      <c r="K111" s="65"/>
      <c r="L111" s="69"/>
    </row>
  </sheetData>
  <sheetProtection sheet="1" autoFilter="0" formatColumns="0" formatRows="0" objects="1" scenarios="1" spinCount="100000" saltValue="eRDShapxSv5l8ECChx5JkWecnkoh/VCnwnSug0SKXwlh48bednl8bgMI7UvjjCmruqZVnVgZrAhBJo/puDabMQ==" hashValue="wjwJrRrDuPjSrXQPMBg9KszffIyCOaSWeC5Snt/7M/RAHNGvUSpV/N6NaHy9fj2fVJ15En8sN0vYuWmxdAnCFg==" algorithmName="SHA-512" password="CC35"/>
  <autoFilter ref="C81:K110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7" customWidth="1"/>
    <col min="2" max="2" width="1.664063" style="257" customWidth="1"/>
    <col min="3" max="4" width="5" style="257" customWidth="1"/>
    <col min="5" max="5" width="11.67" style="257" customWidth="1"/>
    <col min="6" max="6" width="9.17" style="257" customWidth="1"/>
    <col min="7" max="7" width="5" style="257" customWidth="1"/>
    <col min="8" max="8" width="77.83" style="257" customWidth="1"/>
    <col min="9" max="10" width="20" style="257" customWidth="1"/>
    <col min="11" max="11" width="1.664063" style="257" customWidth="1"/>
  </cols>
  <sheetData>
    <row r="1" ht="37.5" customHeight="1"/>
    <row r="2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="12" customFormat="1" ht="45" customHeight="1">
      <c r="B3" s="261"/>
      <c r="C3" s="262" t="s">
        <v>990</v>
      </c>
      <c r="D3" s="262"/>
      <c r="E3" s="262"/>
      <c r="F3" s="262"/>
      <c r="G3" s="262"/>
      <c r="H3" s="262"/>
      <c r="I3" s="262"/>
      <c r="J3" s="262"/>
      <c r="K3" s="263"/>
    </row>
    <row r="4" ht="25.5" customHeight="1">
      <c r="B4" s="264"/>
      <c r="C4" s="265" t="s">
        <v>991</v>
      </c>
      <c r="D4" s="265"/>
      <c r="E4" s="265"/>
      <c r="F4" s="265"/>
      <c r="G4" s="265"/>
      <c r="H4" s="265"/>
      <c r="I4" s="265"/>
      <c r="J4" s="265"/>
      <c r="K4" s="266"/>
    </row>
    <row r="5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ht="15" customHeight="1">
      <c r="B6" s="264"/>
      <c r="C6" s="268" t="s">
        <v>992</v>
      </c>
      <c r="D6" s="268"/>
      <c r="E6" s="268"/>
      <c r="F6" s="268"/>
      <c r="G6" s="268"/>
      <c r="H6" s="268"/>
      <c r="I6" s="268"/>
      <c r="J6" s="268"/>
      <c r="K6" s="266"/>
    </row>
    <row r="7" ht="15" customHeight="1">
      <c r="B7" s="269"/>
      <c r="C7" s="268" t="s">
        <v>993</v>
      </c>
      <c r="D7" s="268"/>
      <c r="E7" s="268"/>
      <c r="F7" s="268"/>
      <c r="G7" s="268"/>
      <c r="H7" s="268"/>
      <c r="I7" s="268"/>
      <c r="J7" s="268"/>
      <c r="K7" s="266"/>
    </row>
    <row r="8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ht="15" customHeight="1">
      <c r="B9" s="269"/>
      <c r="C9" s="268" t="s">
        <v>994</v>
      </c>
      <c r="D9" s="268"/>
      <c r="E9" s="268"/>
      <c r="F9" s="268"/>
      <c r="G9" s="268"/>
      <c r="H9" s="268"/>
      <c r="I9" s="268"/>
      <c r="J9" s="268"/>
      <c r="K9" s="266"/>
    </row>
    <row r="10" ht="15" customHeight="1">
      <c r="B10" s="269"/>
      <c r="C10" s="268"/>
      <c r="D10" s="268" t="s">
        <v>995</v>
      </c>
      <c r="E10" s="268"/>
      <c r="F10" s="268"/>
      <c r="G10" s="268"/>
      <c r="H10" s="268"/>
      <c r="I10" s="268"/>
      <c r="J10" s="268"/>
      <c r="K10" s="266"/>
    </row>
    <row r="11" ht="15" customHeight="1">
      <c r="B11" s="269"/>
      <c r="C11" s="270"/>
      <c r="D11" s="268" t="s">
        <v>996</v>
      </c>
      <c r="E11" s="268"/>
      <c r="F11" s="268"/>
      <c r="G11" s="268"/>
      <c r="H11" s="268"/>
      <c r="I11" s="268"/>
      <c r="J11" s="268"/>
      <c r="K11" s="266"/>
    </row>
    <row r="12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ht="15" customHeight="1">
      <c r="B13" s="269"/>
      <c r="C13" s="270"/>
      <c r="D13" s="268" t="s">
        <v>997</v>
      </c>
      <c r="E13" s="268"/>
      <c r="F13" s="268"/>
      <c r="G13" s="268"/>
      <c r="H13" s="268"/>
      <c r="I13" s="268"/>
      <c r="J13" s="268"/>
      <c r="K13" s="266"/>
    </row>
    <row r="14" ht="15" customHeight="1">
      <c r="B14" s="269"/>
      <c r="C14" s="270"/>
      <c r="D14" s="268" t="s">
        <v>998</v>
      </c>
      <c r="E14" s="268"/>
      <c r="F14" s="268"/>
      <c r="G14" s="268"/>
      <c r="H14" s="268"/>
      <c r="I14" s="268"/>
      <c r="J14" s="268"/>
      <c r="K14" s="266"/>
    </row>
    <row r="15" ht="15" customHeight="1">
      <c r="B15" s="269"/>
      <c r="C15" s="270"/>
      <c r="D15" s="268" t="s">
        <v>999</v>
      </c>
      <c r="E15" s="268"/>
      <c r="F15" s="268"/>
      <c r="G15" s="268"/>
      <c r="H15" s="268"/>
      <c r="I15" s="268"/>
      <c r="J15" s="268"/>
      <c r="K15" s="266"/>
    </row>
    <row r="16" ht="15" customHeight="1">
      <c r="B16" s="269"/>
      <c r="C16" s="270"/>
      <c r="D16" s="270"/>
      <c r="E16" s="271" t="s">
        <v>82</v>
      </c>
      <c r="F16" s="268" t="s">
        <v>1000</v>
      </c>
      <c r="G16" s="268"/>
      <c r="H16" s="268"/>
      <c r="I16" s="268"/>
      <c r="J16" s="268"/>
      <c r="K16" s="266"/>
    </row>
    <row r="17" ht="15" customHeight="1">
      <c r="B17" s="269"/>
      <c r="C17" s="270"/>
      <c r="D17" s="270"/>
      <c r="E17" s="271" t="s">
        <v>1001</v>
      </c>
      <c r="F17" s="268" t="s">
        <v>1002</v>
      </c>
      <c r="G17" s="268"/>
      <c r="H17" s="268"/>
      <c r="I17" s="268"/>
      <c r="J17" s="268"/>
      <c r="K17" s="266"/>
    </row>
    <row r="18" ht="15" customHeight="1">
      <c r="B18" s="269"/>
      <c r="C18" s="270"/>
      <c r="D18" s="270"/>
      <c r="E18" s="271" t="s">
        <v>1003</v>
      </c>
      <c r="F18" s="268" t="s">
        <v>1004</v>
      </c>
      <c r="G18" s="268"/>
      <c r="H18" s="268"/>
      <c r="I18" s="268"/>
      <c r="J18" s="268"/>
      <c r="K18" s="266"/>
    </row>
    <row r="19" ht="15" customHeight="1">
      <c r="B19" s="269"/>
      <c r="C19" s="270"/>
      <c r="D19" s="270"/>
      <c r="E19" s="271" t="s">
        <v>1005</v>
      </c>
      <c r="F19" s="268" t="s">
        <v>1006</v>
      </c>
      <c r="G19" s="268"/>
      <c r="H19" s="268"/>
      <c r="I19" s="268"/>
      <c r="J19" s="268"/>
      <c r="K19" s="266"/>
    </row>
    <row r="20" ht="15" customHeight="1">
      <c r="B20" s="269"/>
      <c r="C20" s="270"/>
      <c r="D20" s="270"/>
      <c r="E20" s="271" t="s">
        <v>1007</v>
      </c>
      <c r="F20" s="268" t="s">
        <v>1008</v>
      </c>
      <c r="G20" s="268"/>
      <c r="H20" s="268"/>
      <c r="I20" s="268"/>
      <c r="J20" s="268"/>
      <c r="K20" s="266"/>
    </row>
    <row r="21" ht="15" customHeight="1">
      <c r="B21" s="269"/>
      <c r="C21" s="270"/>
      <c r="D21" s="270"/>
      <c r="E21" s="271" t="s">
        <v>1009</v>
      </c>
      <c r="F21" s="268" t="s">
        <v>1010</v>
      </c>
      <c r="G21" s="268"/>
      <c r="H21" s="268"/>
      <c r="I21" s="268"/>
      <c r="J21" s="268"/>
      <c r="K21" s="266"/>
    </row>
    <row r="22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ht="15" customHeight="1">
      <c r="B23" s="269"/>
      <c r="C23" s="268" t="s">
        <v>1011</v>
      </c>
      <c r="D23" s="268"/>
      <c r="E23" s="268"/>
      <c r="F23" s="268"/>
      <c r="G23" s="268"/>
      <c r="H23" s="268"/>
      <c r="I23" s="268"/>
      <c r="J23" s="268"/>
      <c r="K23" s="266"/>
    </row>
    <row r="24" ht="15" customHeight="1">
      <c r="B24" s="269"/>
      <c r="C24" s="268" t="s">
        <v>1012</v>
      </c>
      <c r="D24" s="268"/>
      <c r="E24" s="268"/>
      <c r="F24" s="268"/>
      <c r="G24" s="268"/>
      <c r="H24" s="268"/>
      <c r="I24" s="268"/>
      <c r="J24" s="268"/>
      <c r="K24" s="266"/>
    </row>
    <row r="25" ht="15" customHeight="1">
      <c r="B25" s="269"/>
      <c r="C25" s="268"/>
      <c r="D25" s="268" t="s">
        <v>1013</v>
      </c>
      <c r="E25" s="268"/>
      <c r="F25" s="268"/>
      <c r="G25" s="268"/>
      <c r="H25" s="268"/>
      <c r="I25" s="268"/>
      <c r="J25" s="268"/>
      <c r="K25" s="266"/>
    </row>
    <row r="26" ht="15" customHeight="1">
      <c r="B26" s="269"/>
      <c r="C26" s="270"/>
      <c r="D26" s="268" t="s">
        <v>1014</v>
      </c>
      <c r="E26" s="268"/>
      <c r="F26" s="268"/>
      <c r="G26" s="268"/>
      <c r="H26" s="268"/>
      <c r="I26" s="268"/>
      <c r="J26" s="268"/>
      <c r="K26" s="266"/>
    </row>
    <row r="27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ht="15" customHeight="1">
      <c r="B28" s="269"/>
      <c r="C28" s="270"/>
      <c r="D28" s="268" t="s">
        <v>1015</v>
      </c>
      <c r="E28" s="268"/>
      <c r="F28" s="268"/>
      <c r="G28" s="268"/>
      <c r="H28" s="268"/>
      <c r="I28" s="268"/>
      <c r="J28" s="268"/>
      <c r="K28" s="266"/>
    </row>
    <row r="29" ht="15" customHeight="1">
      <c r="B29" s="269"/>
      <c r="C29" s="270"/>
      <c r="D29" s="268" t="s">
        <v>1016</v>
      </c>
      <c r="E29" s="268"/>
      <c r="F29" s="268"/>
      <c r="G29" s="268"/>
      <c r="H29" s="268"/>
      <c r="I29" s="268"/>
      <c r="J29" s="268"/>
      <c r="K29" s="266"/>
    </row>
    <row r="30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ht="15" customHeight="1">
      <c r="B31" s="269"/>
      <c r="C31" s="270"/>
      <c r="D31" s="268" t="s">
        <v>1017</v>
      </c>
      <c r="E31" s="268"/>
      <c r="F31" s="268"/>
      <c r="G31" s="268"/>
      <c r="H31" s="268"/>
      <c r="I31" s="268"/>
      <c r="J31" s="268"/>
      <c r="K31" s="266"/>
    </row>
    <row r="32" ht="15" customHeight="1">
      <c r="B32" s="269"/>
      <c r="C32" s="270"/>
      <c r="D32" s="268" t="s">
        <v>1018</v>
      </c>
      <c r="E32" s="268"/>
      <c r="F32" s="268"/>
      <c r="G32" s="268"/>
      <c r="H32" s="268"/>
      <c r="I32" s="268"/>
      <c r="J32" s="268"/>
      <c r="K32" s="266"/>
    </row>
    <row r="33" ht="15" customHeight="1">
      <c r="B33" s="269"/>
      <c r="C33" s="270"/>
      <c r="D33" s="268" t="s">
        <v>1019</v>
      </c>
      <c r="E33" s="268"/>
      <c r="F33" s="268"/>
      <c r="G33" s="268"/>
      <c r="H33" s="268"/>
      <c r="I33" s="268"/>
      <c r="J33" s="268"/>
      <c r="K33" s="266"/>
    </row>
    <row r="34" ht="15" customHeight="1">
      <c r="B34" s="269"/>
      <c r="C34" s="270"/>
      <c r="D34" s="268"/>
      <c r="E34" s="272" t="s">
        <v>120</v>
      </c>
      <c r="F34" s="268"/>
      <c r="G34" s="268" t="s">
        <v>1020</v>
      </c>
      <c r="H34" s="268"/>
      <c r="I34" s="268"/>
      <c r="J34" s="268"/>
      <c r="K34" s="266"/>
    </row>
    <row r="35" ht="30.75" customHeight="1">
      <c r="B35" s="269"/>
      <c r="C35" s="270"/>
      <c r="D35" s="268"/>
      <c r="E35" s="272" t="s">
        <v>1021</v>
      </c>
      <c r="F35" s="268"/>
      <c r="G35" s="268" t="s">
        <v>1022</v>
      </c>
      <c r="H35" s="268"/>
      <c r="I35" s="268"/>
      <c r="J35" s="268"/>
      <c r="K35" s="266"/>
    </row>
    <row r="36" ht="15" customHeight="1">
      <c r="B36" s="269"/>
      <c r="C36" s="270"/>
      <c r="D36" s="268"/>
      <c r="E36" s="272" t="s">
        <v>56</v>
      </c>
      <c r="F36" s="268"/>
      <c r="G36" s="268" t="s">
        <v>1023</v>
      </c>
      <c r="H36" s="268"/>
      <c r="I36" s="268"/>
      <c r="J36" s="268"/>
      <c r="K36" s="266"/>
    </row>
    <row r="37" ht="15" customHeight="1">
      <c r="B37" s="269"/>
      <c r="C37" s="270"/>
      <c r="D37" s="268"/>
      <c r="E37" s="272" t="s">
        <v>121</v>
      </c>
      <c r="F37" s="268"/>
      <c r="G37" s="268" t="s">
        <v>1024</v>
      </c>
      <c r="H37" s="268"/>
      <c r="I37" s="268"/>
      <c r="J37" s="268"/>
      <c r="K37" s="266"/>
    </row>
    <row r="38" ht="15" customHeight="1">
      <c r="B38" s="269"/>
      <c r="C38" s="270"/>
      <c r="D38" s="268"/>
      <c r="E38" s="272" t="s">
        <v>122</v>
      </c>
      <c r="F38" s="268"/>
      <c r="G38" s="268" t="s">
        <v>1025</v>
      </c>
      <c r="H38" s="268"/>
      <c r="I38" s="268"/>
      <c r="J38" s="268"/>
      <c r="K38" s="266"/>
    </row>
    <row r="39" ht="15" customHeight="1">
      <c r="B39" s="269"/>
      <c r="C39" s="270"/>
      <c r="D39" s="268"/>
      <c r="E39" s="272" t="s">
        <v>123</v>
      </c>
      <c r="F39" s="268"/>
      <c r="G39" s="268" t="s">
        <v>1026</v>
      </c>
      <c r="H39" s="268"/>
      <c r="I39" s="268"/>
      <c r="J39" s="268"/>
      <c r="K39" s="266"/>
    </row>
    <row r="40" ht="15" customHeight="1">
      <c r="B40" s="269"/>
      <c r="C40" s="270"/>
      <c r="D40" s="268"/>
      <c r="E40" s="272" t="s">
        <v>1027</v>
      </c>
      <c r="F40" s="268"/>
      <c r="G40" s="268" t="s">
        <v>1028</v>
      </c>
      <c r="H40" s="268"/>
      <c r="I40" s="268"/>
      <c r="J40" s="268"/>
      <c r="K40" s="266"/>
    </row>
    <row r="41" ht="15" customHeight="1">
      <c r="B41" s="269"/>
      <c r="C41" s="270"/>
      <c r="D41" s="268"/>
      <c r="E41" s="272"/>
      <c r="F41" s="268"/>
      <c r="G41" s="268" t="s">
        <v>1029</v>
      </c>
      <c r="H41" s="268"/>
      <c r="I41" s="268"/>
      <c r="J41" s="268"/>
      <c r="K41" s="266"/>
    </row>
    <row r="42" ht="15" customHeight="1">
      <c r="B42" s="269"/>
      <c r="C42" s="270"/>
      <c r="D42" s="268"/>
      <c r="E42" s="272" t="s">
        <v>1030</v>
      </c>
      <c r="F42" s="268"/>
      <c r="G42" s="268" t="s">
        <v>1031</v>
      </c>
      <c r="H42" s="268"/>
      <c r="I42" s="268"/>
      <c r="J42" s="268"/>
      <c r="K42" s="266"/>
    </row>
    <row r="43" ht="15" customHeight="1">
      <c r="B43" s="269"/>
      <c r="C43" s="270"/>
      <c r="D43" s="268"/>
      <c r="E43" s="272" t="s">
        <v>125</v>
      </c>
      <c r="F43" s="268"/>
      <c r="G43" s="268" t="s">
        <v>1032</v>
      </c>
      <c r="H43" s="268"/>
      <c r="I43" s="268"/>
      <c r="J43" s="268"/>
      <c r="K43" s="266"/>
    </row>
    <row r="44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ht="15" customHeight="1">
      <c r="B45" s="269"/>
      <c r="C45" s="270"/>
      <c r="D45" s="268" t="s">
        <v>1033</v>
      </c>
      <c r="E45" s="268"/>
      <c r="F45" s="268"/>
      <c r="G45" s="268"/>
      <c r="H45" s="268"/>
      <c r="I45" s="268"/>
      <c r="J45" s="268"/>
      <c r="K45" s="266"/>
    </row>
    <row r="46" ht="15" customHeight="1">
      <c r="B46" s="269"/>
      <c r="C46" s="270"/>
      <c r="D46" s="270"/>
      <c r="E46" s="268" t="s">
        <v>1034</v>
      </c>
      <c r="F46" s="268"/>
      <c r="G46" s="268"/>
      <c r="H46" s="268"/>
      <c r="I46" s="268"/>
      <c r="J46" s="268"/>
      <c r="K46" s="266"/>
    </row>
    <row r="47" ht="15" customHeight="1">
      <c r="B47" s="269"/>
      <c r="C47" s="270"/>
      <c r="D47" s="270"/>
      <c r="E47" s="268" t="s">
        <v>1035</v>
      </c>
      <c r="F47" s="268"/>
      <c r="G47" s="268"/>
      <c r="H47" s="268"/>
      <c r="I47" s="268"/>
      <c r="J47" s="268"/>
      <c r="K47" s="266"/>
    </row>
    <row r="48" ht="15" customHeight="1">
      <c r="B48" s="269"/>
      <c r="C48" s="270"/>
      <c r="D48" s="270"/>
      <c r="E48" s="268" t="s">
        <v>1036</v>
      </c>
      <c r="F48" s="268"/>
      <c r="G48" s="268"/>
      <c r="H48" s="268"/>
      <c r="I48" s="268"/>
      <c r="J48" s="268"/>
      <c r="K48" s="266"/>
    </row>
    <row r="49" ht="15" customHeight="1">
      <c r="B49" s="269"/>
      <c r="C49" s="270"/>
      <c r="D49" s="268" t="s">
        <v>1037</v>
      </c>
      <c r="E49" s="268"/>
      <c r="F49" s="268"/>
      <c r="G49" s="268"/>
      <c r="H49" s="268"/>
      <c r="I49" s="268"/>
      <c r="J49" s="268"/>
      <c r="K49" s="266"/>
    </row>
    <row r="50" ht="25.5" customHeight="1">
      <c r="B50" s="264"/>
      <c r="C50" s="265" t="s">
        <v>1038</v>
      </c>
      <c r="D50" s="265"/>
      <c r="E50" s="265"/>
      <c r="F50" s="265"/>
      <c r="G50" s="265"/>
      <c r="H50" s="265"/>
      <c r="I50" s="265"/>
      <c r="J50" s="265"/>
      <c r="K50" s="266"/>
    </row>
    <row r="5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ht="15" customHeight="1">
      <c r="B52" s="264"/>
      <c r="C52" s="268" t="s">
        <v>1039</v>
      </c>
      <c r="D52" s="268"/>
      <c r="E52" s="268"/>
      <c r="F52" s="268"/>
      <c r="G52" s="268"/>
      <c r="H52" s="268"/>
      <c r="I52" s="268"/>
      <c r="J52" s="268"/>
      <c r="K52" s="266"/>
    </row>
    <row r="53" ht="15" customHeight="1">
      <c r="B53" s="264"/>
      <c r="C53" s="268" t="s">
        <v>1040</v>
      </c>
      <c r="D53" s="268"/>
      <c r="E53" s="268"/>
      <c r="F53" s="268"/>
      <c r="G53" s="268"/>
      <c r="H53" s="268"/>
      <c r="I53" s="268"/>
      <c r="J53" s="268"/>
      <c r="K53" s="266"/>
    </row>
    <row r="54" ht="12.75" customHeight="1">
      <c r="B54" s="264"/>
      <c r="C54" s="268"/>
      <c r="D54" s="268"/>
      <c r="E54" s="268"/>
      <c r="F54" s="268"/>
      <c r="G54" s="268"/>
      <c r="H54" s="268"/>
      <c r="I54" s="268"/>
      <c r="J54" s="268"/>
      <c r="K54" s="266"/>
    </row>
    <row r="55" ht="15" customHeight="1">
      <c r="B55" s="264"/>
      <c r="C55" s="268" t="s">
        <v>1041</v>
      </c>
      <c r="D55" s="268"/>
      <c r="E55" s="268"/>
      <c r="F55" s="268"/>
      <c r="G55" s="268"/>
      <c r="H55" s="268"/>
      <c r="I55" s="268"/>
      <c r="J55" s="268"/>
      <c r="K55" s="266"/>
    </row>
    <row r="56" ht="15" customHeight="1">
      <c r="B56" s="264"/>
      <c r="C56" s="270"/>
      <c r="D56" s="268" t="s">
        <v>1042</v>
      </c>
      <c r="E56" s="268"/>
      <c r="F56" s="268"/>
      <c r="G56" s="268"/>
      <c r="H56" s="268"/>
      <c r="I56" s="268"/>
      <c r="J56" s="268"/>
      <c r="K56" s="266"/>
    </row>
    <row r="57" ht="15" customHeight="1">
      <c r="B57" s="264"/>
      <c r="C57" s="270"/>
      <c r="D57" s="268" t="s">
        <v>1043</v>
      </c>
      <c r="E57" s="268"/>
      <c r="F57" s="268"/>
      <c r="G57" s="268"/>
      <c r="H57" s="268"/>
      <c r="I57" s="268"/>
      <c r="J57" s="268"/>
      <c r="K57" s="266"/>
    </row>
    <row r="58" ht="15" customHeight="1">
      <c r="B58" s="264"/>
      <c r="C58" s="270"/>
      <c r="D58" s="268" t="s">
        <v>1044</v>
      </c>
      <c r="E58" s="268"/>
      <c r="F58" s="268"/>
      <c r="G58" s="268"/>
      <c r="H58" s="268"/>
      <c r="I58" s="268"/>
      <c r="J58" s="268"/>
      <c r="K58" s="266"/>
    </row>
    <row r="59" ht="15" customHeight="1">
      <c r="B59" s="264"/>
      <c r="C59" s="270"/>
      <c r="D59" s="268" t="s">
        <v>1045</v>
      </c>
      <c r="E59" s="268"/>
      <c r="F59" s="268"/>
      <c r="G59" s="268"/>
      <c r="H59" s="268"/>
      <c r="I59" s="268"/>
      <c r="J59" s="268"/>
      <c r="K59" s="266"/>
    </row>
    <row r="60" ht="15" customHeight="1">
      <c r="B60" s="264"/>
      <c r="C60" s="270"/>
      <c r="D60" s="273" t="s">
        <v>1046</v>
      </c>
      <c r="E60" s="273"/>
      <c r="F60" s="273"/>
      <c r="G60" s="273"/>
      <c r="H60" s="273"/>
      <c r="I60" s="273"/>
      <c r="J60" s="273"/>
      <c r="K60" s="266"/>
    </row>
    <row r="61" ht="15" customHeight="1">
      <c r="B61" s="264"/>
      <c r="C61" s="270"/>
      <c r="D61" s="268" t="s">
        <v>1047</v>
      </c>
      <c r="E61" s="268"/>
      <c r="F61" s="268"/>
      <c r="G61" s="268"/>
      <c r="H61" s="268"/>
      <c r="I61" s="268"/>
      <c r="J61" s="268"/>
      <c r="K61" s="266"/>
    </row>
    <row r="62" ht="12.75" customHeight="1">
      <c r="B62" s="264"/>
      <c r="C62" s="270"/>
      <c r="D62" s="270"/>
      <c r="E62" s="274"/>
      <c r="F62" s="270"/>
      <c r="G62" s="270"/>
      <c r="H62" s="270"/>
      <c r="I62" s="270"/>
      <c r="J62" s="270"/>
      <c r="K62" s="266"/>
    </row>
    <row r="63" ht="15" customHeight="1">
      <c r="B63" s="264"/>
      <c r="C63" s="270"/>
      <c r="D63" s="268" t="s">
        <v>1048</v>
      </c>
      <c r="E63" s="268"/>
      <c r="F63" s="268"/>
      <c r="G63" s="268"/>
      <c r="H63" s="268"/>
      <c r="I63" s="268"/>
      <c r="J63" s="268"/>
      <c r="K63" s="266"/>
    </row>
    <row r="64" ht="15" customHeight="1">
      <c r="B64" s="264"/>
      <c r="C64" s="270"/>
      <c r="D64" s="273" t="s">
        <v>1049</v>
      </c>
      <c r="E64" s="273"/>
      <c r="F64" s="273"/>
      <c r="G64" s="273"/>
      <c r="H64" s="273"/>
      <c r="I64" s="273"/>
      <c r="J64" s="273"/>
      <c r="K64" s="266"/>
    </row>
    <row r="65" ht="15" customHeight="1">
      <c r="B65" s="264"/>
      <c r="C65" s="270"/>
      <c r="D65" s="268" t="s">
        <v>1050</v>
      </c>
      <c r="E65" s="268"/>
      <c r="F65" s="268"/>
      <c r="G65" s="268"/>
      <c r="H65" s="268"/>
      <c r="I65" s="268"/>
      <c r="J65" s="268"/>
      <c r="K65" s="266"/>
    </row>
    <row r="66" ht="15" customHeight="1">
      <c r="B66" s="264"/>
      <c r="C66" s="270"/>
      <c r="D66" s="268" t="s">
        <v>1051</v>
      </c>
      <c r="E66" s="268"/>
      <c r="F66" s="268"/>
      <c r="G66" s="268"/>
      <c r="H66" s="268"/>
      <c r="I66" s="268"/>
      <c r="J66" s="268"/>
      <c r="K66" s="266"/>
    </row>
    <row r="67" ht="15" customHeight="1">
      <c r="B67" s="264"/>
      <c r="C67" s="270"/>
      <c r="D67" s="268" t="s">
        <v>1052</v>
      </c>
      <c r="E67" s="268"/>
      <c r="F67" s="268"/>
      <c r="G67" s="268"/>
      <c r="H67" s="268"/>
      <c r="I67" s="268"/>
      <c r="J67" s="268"/>
      <c r="K67" s="266"/>
    </row>
    <row r="68" ht="15" customHeight="1">
      <c r="B68" s="264"/>
      <c r="C68" s="270"/>
      <c r="D68" s="268" t="s">
        <v>1053</v>
      </c>
      <c r="E68" s="268"/>
      <c r="F68" s="268"/>
      <c r="G68" s="268"/>
      <c r="H68" s="268"/>
      <c r="I68" s="268"/>
      <c r="J68" s="268"/>
      <c r="K68" s="266"/>
    </row>
    <row r="69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ht="45" customHeight="1">
      <c r="B73" s="283"/>
      <c r="C73" s="284" t="s">
        <v>96</v>
      </c>
      <c r="D73" s="284"/>
      <c r="E73" s="284"/>
      <c r="F73" s="284"/>
      <c r="G73" s="284"/>
      <c r="H73" s="284"/>
      <c r="I73" s="284"/>
      <c r="J73" s="284"/>
      <c r="K73" s="285"/>
    </row>
    <row r="74" ht="17.25" customHeight="1">
      <c r="B74" s="283"/>
      <c r="C74" s="286" t="s">
        <v>1054</v>
      </c>
      <c r="D74" s="286"/>
      <c r="E74" s="286"/>
      <c r="F74" s="286" t="s">
        <v>1055</v>
      </c>
      <c r="G74" s="287"/>
      <c r="H74" s="286" t="s">
        <v>121</v>
      </c>
      <c r="I74" s="286" t="s">
        <v>60</v>
      </c>
      <c r="J74" s="286" t="s">
        <v>1056</v>
      </c>
      <c r="K74" s="285"/>
    </row>
    <row r="75" ht="17.25" customHeight="1">
      <c r="B75" s="283"/>
      <c r="C75" s="288" t="s">
        <v>1057</v>
      </c>
      <c r="D75" s="288"/>
      <c r="E75" s="288"/>
      <c r="F75" s="289" t="s">
        <v>1058</v>
      </c>
      <c r="G75" s="290"/>
      <c r="H75" s="288"/>
      <c r="I75" s="288"/>
      <c r="J75" s="288" t="s">
        <v>1059</v>
      </c>
      <c r="K75" s="285"/>
    </row>
    <row r="76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ht="15" customHeight="1">
      <c r="B77" s="283"/>
      <c r="C77" s="272" t="s">
        <v>56</v>
      </c>
      <c r="D77" s="291"/>
      <c r="E77" s="291"/>
      <c r="F77" s="293" t="s">
        <v>1060</v>
      </c>
      <c r="G77" s="292"/>
      <c r="H77" s="272" t="s">
        <v>1061</v>
      </c>
      <c r="I77" s="272" t="s">
        <v>1062</v>
      </c>
      <c r="J77" s="272">
        <v>20</v>
      </c>
      <c r="K77" s="285"/>
    </row>
    <row r="78" ht="15" customHeight="1">
      <c r="B78" s="283"/>
      <c r="C78" s="272" t="s">
        <v>1063</v>
      </c>
      <c r="D78" s="272"/>
      <c r="E78" s="272"/>
      <c r="F78" s="293" t="s">
        <v>1060</v>
      </c>
      <c r="G78" s="292"/>
      <c r="H78" s="272" t="s">
        <v>1064</v>
      </c>
      <c r="I78" s="272" t="s">
        <v>1062</v>
      </c>
      <c r="J78" s="272">
        <v>120</v>
      </c>
      <c r="K78" s="285"/>
    </row>
    <row r="79" ht="15" customHeight="1">
      <c r="B79" s="294"/>
      <c r="C79" s="272" t="s">
        <v>1065</v>
      </c>
      <c r="D79" s="272"/>
      <c r="E79" s="272"/>
      <c r="F79" s="293" t="s">
        <v>1066</v>
      </c>
      <c r="G79" s="292"/>
      <c r="H79" s="272" t="s">
        <v>1067</v>
      </c>
      <c r="I79" s="272" t="s">
        <v>1062</v>
      </c>
      <c r="J79" s="272">
        <v>50</v>
      </c>
      <c r="K79" s="285"/>
    </row>
    <row r="80" ht="15" customHeight="1">
      <c r="B80" s="294"/>
      <c r="C80" s="272" t="s">
        <v>1068</v>
      </c>
      <c r="D80" s="272"/>
      <c r="E80" s="272"/>
      <c r="F80" s="293" t="s">
        <v>1060</v>
      </c>
      <c r="G80" s="292"/>
      <c r="H80" s="272" t="s">
        <v>1069</v>
      </c>
      <c r="I80" s="272" t="s">
        <v>1070</v>
      </c>
      <c r="J80" s="272"/>
      <c r="K80" s="285"/>
    </row>
    <row r="81" ht="15" customHeight="1">
      <c r="B81" s="294"/>
      <c r="C81" s="295" t="s">
        <v>1071</v>
      </c>
      <c r="D81" s="295"/>
      <c r="E81" s="295"/>
      <c r="F81" s="296" t="s">
        <v>1066</v>
      </c>
      <c r="G81" s="295"/>
      <c r="H81" s="295" t="s">
        <v>1072</v>
      </c>
      <c r="I81" s="295" t="s">
        <v>1062</v>
      </c>
      <c r="J81" s="295">
        <v>15</v>
      </c>
      <c r="K81" s="285"/>
    </row>
    <row r="82" ht="15" customHeight="1">
      <c r="B82" s="294"/>
      <c r="C82" s="295" t="s">
        <v>1073</v>
      </c>
      <c r="D82" s="295"/>
      <c r="E82" s="295"/>
      <c r="F82" s="296" t="s">
        <v>1066</v>
      </c>
      <c r="G82" s="295"/>
      <c r="H82" s="295" t="s">
        <v>1074</v>
      </c>
      <c r="I82" s="295" t="s">
        <v>1062</v>
      </c>
      <c r="J82" s="295">
        <v>15</v>
      </c>
      <c r="K82" s="285"/>
    </row>
    <row r="83" ht="15" customHeight="1">
      <c r="B83" s="294"/>
      <c r="C83" s="295" t="s">
        <v>1075</v>
      </c>
      <c r="D83" s="295"/>
      <c r="E83" s="295"/>
      <c r="F83" s="296" t="s">
        <v>1066</v>
      </c>
      <c r="G83" s="295"/>
      <c r="H83" s="295" t="s">
        <v>1076</v>
      </c>
      <c r="I83" s="295" t="s">
        <v>1062</v>
      </c>
      <c r="J83" s="295">
        <v>20</v>
      </c>
      <c r="K83" s="285"/>
    </row>
    <row r="84" ht="15" customHeight="1">
      <c r="B84" s="294"/>
      <c r="C84" s="295" t="s">
        <v>1077</v>
      </c>
      <c r="D84" s="295"/>
      <c r="E84" s="295"/>
      <c r="F84" s="296" t="s">
        <v>1066</v>
      </c>
      <c r="G84" s="295"/>
      <c r="H84" s="295" t="s">
        <v>1078</v>
      </c>
      <c r="I84" s="295" t="s">
        <v>1062</v>
      </c>
      <c r="J84" s="295">
        <v>20</v>
      </c>
      <c r="K84" s="285"/>
    </row>
    <row r="85" ht="15" customHeight="1">
      <c r="B85" s="294"/>
      <c r="C85" s="272" t="s">
        <v>1079</v>
      </c>
      <c r="D85" s="272"/>
      <c r="E85" s="272"/>
      <c r="F85" s="293" t="s">
        <v>1066</v>
      </c>
      <c r="G85" s="292"/>
      <c r="H85" s="272" t="s">
        <v>1080</v>
      </c>
      <c r="I85" s="272" t="s">
        <v>1062</v>
      </c>
      <c r="J85" s="272">
        <v>50</v>
      </c>
      <c r="K85" s="285"/>
    </row>
    <row r="86" ht="15" customHeight="1">
      <c r="B86" s="294"/>
      <c r="C86" s="272" t="s">
        <v>1081</v>
      </c>
      <c r="D86" s="272"/>
      <c r="E86" s="272"/>
      <c r="F86" s="293" t="s">
        <v>1066</v>
      </c>
      <c r="G86" s="292"/>
      <c r="H86" s="272" t="s">
        <v>1082</v>
      </c>
      <c r="I86" s="272" t="s">
        <v>1062</v>
      </c>
      <c r="J86" s="272">
        <v>20</v>
      </c>
      <c r="K86" s="285"/>
    </row>
    <row r="87" ht="15" customHeight="1">
      <c r="B87" s="294"/>
      <c r="C87" s="272" t="s">
        <v>1083</v>
      </c>
      <c r="D87" s="272"/>
      <c r="E87" s="272"/>
      <c r="F87" s="293" t="s">
        <v>1066</v>
      </c>
      <c r="G87" s="292"/>
      <c r="H87" s="272" t="s">
        <v>1084</v>
      </c>
      <c r="I87" s="272" t="s">
        <v>1062</v>
      </c>
      <c r="J87" s="272">
        <v>20</v>
      </c>
      <c r="K87" s="285"/>
    </row>
    <row r="88" ht="15" customHeight="1">
      <c r="B88" s="294"/>
      <c r="C88" s="272" t="s">
        <v>1085</v>
      </c>
      <c r="D88" s="272"/>
      <c r="E88" s="272"/>
      <c r="F88" s="293" t="s">
        <v>1066</v>
      </c>
      <c r="G88" s="292"/>
      <c r="H88" s="272" t="s">
        <v>1086</v>
      </c>
      <c r="I88" s="272" t="s">
        <v>1062</v>
      </c>
      <c r="J88" s="272">
        <v>50</v>
      </c>
      <c r="K88" s="285"/>
    </row>
    <row r="89" ht="15" customHeight="1">
      <c r="B89" s="294"/>
      <c r="C89" s="272" t="s">
        <v>1087</v>
      </c>
      <c r="D89" s="272"/>
      <c r="E89" s="272"/>
      <c r="F89" s="293" t="s">
        <v>1066</v>
      </c>
      <c r="G89" s="292"/>
      <c r="H89" s="272" t="s">
        <v>1087</v>
      </c>
      <c r="I89" s="272" t="s">
        <v>1062</v>
      </c>
      <c r="J89" s="272">
        <v>50</v>
      </c>
      <c r="K89" s="285"/>
    </row>
    <row r="90" ht="15" customHeight="1">
      <c r="B90" s="294"/>
      <c r="C90" s="272" t="s">
        <v>126</v>
      </c>
      <c r="D90" s="272"/>
      <c r="E90" s="272"/>
      <c r="F90" s="293" t="s">
        <v>1066</v>
      </c>
      <c r="G90" s="292"/>
      <c r="H90" s="272" t="s">
        <v>1088</v>
      </c>
      <c r="I90" s="272" t="s">
        <v>1062</v>
      </c>
      <c r="J90" s="272">
        <v>255</v>
      </c>
      <c r="K90" s="285"/>
    </row>
    <row r="91" ht="15" customHeight="1">
      <c r="B91" s="294"/>
      <c r="C91" s="272" t="s">
        <v>1089</v>
      </c>
      <c r="D91" s="272"/>
      <c r="E91" s="272"/>
      <c r="F91" s="293" t="s">
        <v>1060</v>
      </c>
      <c r="G91" s="292"/>
      <c r="H91" s="272" t="s">
        <v>1090</v>
      </c>
      <c r="I91" s="272" t="s">
        <v>1091</v>
      </c>
      <c r="J91" s="272"/>
      <c r="K91" s="285"/>
    </row>
    <row r="92" ht="15" customHeight="1">
      <c r="B92" s="294"/>
      <c r="C92" s="272" t="s">
        <v>1092</v>
      </c>
      <c r="D92" s="272"/>
      <c r="E92" s="272"/>
      <c r="F92" s="293" t="s">
        <v>1060</v>
      </c>
      <c r="G92" s="292"/>
      <c r="H92" s="272" t="s">
        <v>1093</v>
      </c>
      <c r="I92" s="272" t="s">
        <v>1094</v>
      </c>
      <c r="J92" s="272"/>
      <c r="K92" s="285"/>
    </row>
    <row r="93" ht="15" customHeight="1">
      <c r="B93" s="294"/>
      <c r="C93" s="272" t="s">
        <v>1095</v>
      </c>
      <c r="D93" s="272"/>
      <c r="E93" s="272"/>
      <c r="F93" s="293" t="s">
        <v>1060</v>
      </c>
      <c r="G93" s="292"/>
      <c r="H93" s="272" t="s">
        <v>1095</v>
      </c>
      <c r="I93" s="272" t="s">
        <v>1094</v>
      </c>
      <c r="J93" s="272"/>
      <c r="K93" s="285"/>
    </row>
    <row r="94" ht="15" customHeight="1">
      <c r="B94" s="294"/>
      <c r="C94" s="272" t="s">
        <v>41</v>
      </c>
      <c r="D94" s="272"/>
      <c r="E94" s="272"/>
      <c r="F94" s="293" t="s">
        <v>1060</v>
      </c>
      <c r="G94" s="292"/>
      <c r="H94" s="272" t="s">
        <v>1096</v>
      </c>
      <c r="I94" s="272" t="s">
        <v>1094</v>
      </c>
      <c r="J94" s="272"/>
      <c r="K94" s="285"/>
    </row>
    <row r="95" ht="15" customHeight="1">
      <c r="B95" s="294"/>
      <c r="C95" s="272" t="s">
        <v>51</v>
      </c>
      <c r="D95" s="272"/>
      <c r="E95" s="272"/>
      <c r="F95" s="293" t="s">
        <v>1060</v>
      </c>
      <c r="G95" s="292"/>
      <c r="H95" s="272" t="s">
        <v>1097</v>
      </c>
      <c r="I95" s="272" t="s">
        <v>1094</v>
      </c>
      <c r="J95" s="272"/>
      <c r="K95" s="285"/>
    </row>
    <row r="96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ht="45" customHeight="1">
      <c r="B100" s="283"/>
      <c r="C100" s="284" t="s">
        <v>1098</v>
      </c>
      <c r="D100" s="284"/>
      <c r="E100" s="284"/>
      <c r="F100" s="284"/>
      <c r="G100" s="284"/>
      <c r="H100" s="284"/>
      <c r="I100" s="284"/>
      <c r="J100" s="284"/>
      <c r="K100" s="285"/>
    </row>
    <row r="101" ht="17.25" customHeight="1">
      <c r="B101" s="283"/>
      <c r="C101" s="286" t="s">
        <v>1054</v>
      </c>
      <c r="D101" s="286"/>
      <c r="E101" s="286"/>
      <c r="F101" s="286" t="s">
        <v>1055</v>
      </c>
      <c r="G101" s="287"/>
      <c r="H101" s="286" t="s">
        <v>121</v>
      </c>
      <c r="I101" s="286" t="s">
        <v>60</v>
      </c>
      <c r="J101" s="286" t="s">
        <v>1056</v>
      </c>
      <c r="K101" s="285"/>
    </row>
    <row r="102" ht="17.25" customHeight="1">
      <c r="B102" s="283"/>
      <c r="C102" s="288" t="s">
        <v>1057</v>
      </c>
      <c r="D102" s="288"/>
      <c r="E102" s="288"/>
      <c r="F102" s="289" t="s">
        <v>1058</v>
      </c>
      <c r="G102" s="290"/>
      <c r="H102" s="288"/>
      <c r="I102" s="288"/>
      <c r="J102" s="288" t="s">
        <v>1059</v>
      </c>
      <c r="K102" s="285"/>
    </row>
    <row r="103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ht="15" customHeight="1">
      <c r="B104" s="283"/>
      <c r="C104" s="272" t="s">
        <v>56</v>
      </c>
      <c r="D104" s="291"/>
      <c r="E104" s="291"/>
      <c r="F104" s="293" t="s">
        <v>1060</v>
      </c>
      <c r="G104" s="302"/>
      <c r="H104" s="272" t="s">
        <v>1099</v>
      </c>
      <c r="I104" s="272" t="s">
        <v>1062</v>
      </c>
      <c r="J104" s="272">
        <v>20</v>
      </c>
      <c r="K104" s="285"/>
    </row>
    <row r="105" ht="15" customHeight="1">
      <c r="B105" s="283"/>
      <c r="C105" s="272" t="s">
        <v>1063</v>
      </c>
      <c r="D105" s="272"/>
      <c r="E105" s="272"/>
      <c r="F105" s="293" t="s">
        <v>1060</v>
      </c>
      <c r="G105" s="272"/>
      <c r="H105" s="272" t="s">
        <v>1099</v>
      </c>
      <c r="I105" s="272" t="s">
        <v>1062</v>
      </c>
      <c r="J105" s="272">
        <v>120</v>
      </c>
      <c r="K105" s="285"/>
    </row>
    <row r="106" ht="15" customHeight="1">
      <c r="B106" s="294"/>
      <c r="C106" s="272" t="s">
        <v>1065</v>
      </c>
      <c r="D106" s="272"/>
      <c r="E106" s="272"/>
      <c r="F106" s="293" t="s">
        <v>1066</v>
      </c>
      <c r="G106" s="272"/>
      <c r="H106" s="272" t="s">
        <v>1099</v>
      </c>
      <c r="I106" s="272" t="s">
        <v>1062</v>
      </c>
      <c r="J106" s="272">
        <v>50</v>
      </c>
      <c r="K106" s="285"/>
    </row>
    <row r="107" ht="15" customHeight="1">
      <c r="B107" s="294"/>
      <c r="C107" s="272" t="s">
        <v>1068</v>
      </c>
      <c r="D107" s="272"/>
      <c r="E107" s="272"/>
      <c r="F107" s="293" t="s">
        <v>1060</v>
      </c>
      <c r="G107" s="272"/>
      <c r="H107" s="272" t="s">
        <v>1099</v>
      </c>
      <c r="I107" s="272" t="s">
        <v>1070</v>
      </c>
      <c r="J107" s="272"/>
      <c r="K107" s="285"/>
    </row>
    <row r="108" ht="15" customHeight="1">
      <c r="B108" s="294"/>
      <c r="C108" s="272" t="s">
        <v>1079</v>
      </c>
      <c r="D108" s="272"/>
      <c r="E108" s="272"/>
      <c r="F108" s="293" t="s">
        <v>1066</v>
      </c>
      <c r="G108" s="272"/>
      <c r="H108" s="272" t="s">
        <v>1099</v>
      </c>
      <c r="I108" s="272" t="s">
        <v>1062</v>
      </c>
      <c r="J108" s="272">
        <v>50</v>
      </c>
      <c r="K108" s="285"/>
    </row>
    <row r="109" ht="15" customHeight="1">
      <c r="B109" s="294"/>
      <c r="C109" s="272" t="s">
        <v>1087</v>
      </c>
      <c r="D109" s="272"/>
      <c r="E109" s="272"/>
      <c r="F109" s="293" t="s">
        <v>1066</v>
      </c>
      <c r="G109" s="272"/>
      <c r="H109" s="272" t="s">
        <v>1099</v>
      </c>
      <c r="I109" s="272" t="s">
        <v>1062</v>
      </c>
      <c r="J109" s="272">
        <v>50</v>
      </c>
      <c r="K109" s="285"/>
    </row>
    <row r="110" ht="15" customHeight="1">
      <c r="B110" s="294"/>
      <c r="C110" s="272" t="s">
        <v>1085</v>
      </c>
      <c r="D110" s="272"/>
      <c r="E110" s="272"/>
      <c r="F110" s="293" t="s">
        <v>1066</v>
      </c>
      <c r="G110" s="272"/>
      <c r="H110" s="272" t="s">
        <v>1099</v>
      </c>
      <c r="I110" s="272" t="s">
        <v>1062</v>
      </c>
      <c r="J110" s="272">
        <v>50</v>
      </c>
      <c r="K110" s="285"/>
    </row>
    <row r="111" ht="15" customHeight="1">
      <c r="B111" s="294"/>
      <c r="C111" s="272" t="s">
        <v>56</v>
      </c>
      <c r="D111" s="272"/>
      <c r="E111" s="272"/>
      <c r="F111" s="293" t="s">
        <v>1060</v>
      </c>
      <c r="G111" s="272"/>
      <c r="H111" s="272" t="s">
        <v>1100</v>
      </c>
      <c r="I111" s="272" t="s">
        <v>1062</v>
      </c>
      <c r="J111" s="272">
        <v>20</v>
      </c>
      <c r="K111" s="285"/>
    </row>
    <row r="112" ht="15" customHeight="1">
      <c r="B112" s="294"/>
      <c r="C112" s="272" t="s">
        <v>1101</v>
      </c>
      <c r="D112" s="272"/>
      <c r="E112" s="272"/>
      <c r="F112" s="293" t="s">
        <v>1060</v>
      </c>
      <c r="G112" s="272"/>
      <c r="H112" s="272" t="s">
        <v>1102</v>
      </c>
      <c r="I112" s="272" t="s">
        <v>1062</v>
      </c>
      <c r="J112" s="272">
        <v>120</v>
      </c>
      <c r="K112" s="285"/>
    </row>
    <row r="113" ht="15" customHeight="1">
      <c r="B113" s="294"/>
      <c r="C113" s="272" t="s">
        <v>41</v>
      </c>
      <c r="D113" s="272"/>
      <c r="E113" s="272"/>
      <c r="F113" s="293" t="s">
        <v>1060</v>
      </c>
      <c r="G113" s="272"/>
      <c r="H113" s="272" t="s">
        <v>1103</v>
      </c>
      <c r="I113" s="272" t="s">
        <v>1094</v>
      </c>
      <c r="J113" s="272"/>
      <c r="K113" s="285"/>
    </row>
    <row r="114" ht="15" customHeight="1">
      <c r="B114" s="294"/>
      <c r="C114" s="272" t="s">
        <v>51</v>
      </c>
      <c r="D114" s="272"/>
      <c r="E114" s="272"/>
      <c r="F114" s="293" t="s">
        <v>1060</v>
      </c>
      <c r="G114" s="272"/>
      <c r="H114" s="272" t="s">
        <v>1104</v>
      </c>
      <c r="I114" s="272" t="s">
        <v>1094</v>
      </c>
      <c r="J114" s="272"/>
      <c r="K114" s="285"/>
    </row>
    <row r="115" ht="15" customHeight="1">
      <c r="B115" s="294"/>
      <c r="C115" s="272" t="s">
        <v>60</v>
      </c>
      <c r="D115" s="272"/>
      <c r="E115" s="272"/>
      <c r="F115" s="293" t="s">
        <v>1060</v>
      </c>
      <c r="G115" s="272"/>
      <c r="H115" s="272" t="s">
        <v>1105</v>
      </c>
      <c r="I115" s="272" t="s">
        <v>1106</v>
      </c>
      <c r="J115" s="272"/>
      <c r="K115" s="285"/>
    </row>
    <row r="116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ht="18.75" customHeight="1">
      <c r="B117" s="304"/>
      <c r="C117" s="268"/>
      <c r="D117" s="268"/>
      <c r="E117" s="268"/>
      <c r="F117" s="305"/>
      <c r="G117" s="268"/>
      <c r="H117" s="268"/>
      <c r="I117" s="268"/>
      <c r="J117" s="268"/>
      <c r="K117" s="304"/>
    </row>
    <row r="118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ht="45" customHeight="1">
      <c r="B120" s="309"/>
      <c r="C120" s="262" t="s">
        <v>1107</v>
      </c>
      <c r="D120" s="262"/>
      <c r="E120" s="262"/>
      <c r="F120" s="262"/>
      <c r="G120" s="262"/>
      <c r="H120" s="262"/>
      <c r="I120" s="262"/>
      <c r="J120" s="262"/>
      <c r="K120" s="310"/>
    </row>
    <row r="121" ht="17.25" customHeight="1">
      <c r="B121" s="311"/>
      <c r="C121" s="286" t="s">
        <v>1054</v>
      </c>
      <c r="D121" s="286"/>
      <c r="E121" s="286"/>
      <c r="F121" s="286" t="s">
        <v>1055</v>
      </c>
      <c r="G121" s="287"/>
      <c r="H121" s="286" t="s">
        <v>121</v>
      </c>
      <c r="I121" s="286" t="s">
        <v>60</v>
      </c>
      <c r="J121" s="286" t="s">
        <v>1056</v>
      </c>
      <c r="K121" s="312"/>
    </row>
    <row r="122" ht="17.25" customHeight="1">
      <c r="B122" s="311"/>
      <c r="C122" s="288" t="s">
        <v>1057</v>
      </c>
      <c r="D122" s="288"/>
      <c r="E122" s="288"/>
      <c r="F122" s="289" t="s">
        <v>1058</v>
      </c>
      <c r="G122" s="290"/>
      <c r="H122" s="288"/>
      <c r="I122" s="288"/>
      <c r="J122" s="288" t="s">
        <v>1059</v>
      </c>
      <c r="K122" s="312"/>
    </row>
    <row r="123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ht="15" customHeight="1">
      <c r="B124" s="313"/>
      <c r="C124" s="272" t="s">
        <v>1063</v>
      </c>
      <c r="D124" s="291"/>
      <c r="E124" s="291"/>
      <c r="F124" s="293" t="s">
        <v>1060</v>
      </c>
      <c r="G124" s="272"/>
      <c r="H124" s="272" t="s">
        <v>1099</v>
      </c>
      <c r="I124" s="272" t="s">
        <v>1062</v>
      </c>
      <c r="J124" s="272">
        <v>120</v>
      </c>
      <c r="K124" s="315"/>
    </row>
    <row r="125" ht="15" customHeight="1">
      <c r="B125" s="313"/>
      <c r="C125" s="272" t="s">
        <v>1108</v>
      </c>
      <c r="D125" s="272"/>
      <c r="E125" s="272"/>
      <c r="F125" s="293" t="s">
        <v>1060</v>
      </c>
      <c r="G125" s="272"/>
      <c r="H125" s="272" t="s">
        <v>1109</v>
      </c>
      <c r="I125" s="272" t="s">
        <v>1062</v>
      </c>
      <c r="J125" s="272" t="s">
        <v>1110</v>
      </c>
      <c r="K125" s="315"/>
    </row>
    <row r="126" ht="15" customHeight="1">
      <c r="B126" s="313"/>
      <c r="C126" s="272" t="s">
        <v>1009</v>
      </c>
      <c r="D126" s="272"/>
      <c r="E126" s="272"/>
      <c r="F126" s="293" t="s">
        <v>1060</v>
      </c>
      <c r="G126" s="272"/>
      <c r="H126" s="272" t="s">
        <v>1111</v>
      </c>
      <c r="I126" s="272" t="s">
        <v>1062</v>
      </c>
      <c r="J126" s="272" t="s">
        <v>1110</v>
      </c>
      <c r="K126" s="315"/>
    </row>
    <row r="127" ht="15" customHeight="1">
      <c r="B127" s="313"/>
      <c r="C127" s="272" t="s">
        <v>1071</v>
      </c>
      <c r="D127" s="272"/>
      <c r="E127" s="272"/>
      <c r="F127" s="293" t="s">
        <v>1066</v>
      </c>
      <c r="G127" s="272"/>
      <c r="H127" s="272" t="s">
        <v>1072</v>
      </c>
      <c r="I127" s="272" t="s">
        <v>1062</v>
      </c>
      <c r="J127" s="272">
        <v>15</v>
      </c>
      <c r="K127" s="315"/>
    </row>
    <row r="128" ht="15" customHeight="1">
      <c r="B128" s="313"/>
      <c r="C128" s="295" t="s">
        <v>1073</v>
      </c>
      <c r="D128" s="295"/>
      <c r="E128" s="295"/>
      <c r="F128" s="296" t="s">
        <v>1066</v>
      </c>
      <c r="G128" s="295"/>
      <c r="H128" s="295" t="s">
        <v>1074</v>
      </c>
      <c r="I128" s="295" t="s">
        <v>1062</v>
      </c>
      <c r="J128" s="295">
        <v>15</v>
      </c>
      <c r="K128" s="315"/>
    </row>
    <row r="129" ht="15" customHeight="1">
      <c r="B129" s="313"/>
      <c r="C129" s="295" t="s">
        <v>1075</v>
      </c>
      <c r="D129" s="295"/>
      <c r="E129" s="295"/>
      <c r="F129" s="296" t="s">
        <v>1066</v>
      </c>
      <c r="G129" s="295"/>
      <c r="H129" s="295" t="s">
        <v>1076</v>
      </c>
      <c r="I129" s="295" t="s">
        <v>1062</v>
      </c>
      <c r="J129" s="295">
        <v>20</v>
      </c>
      <c r="K129" s="315"/>
    </row>
    <row r="130" ht="15" customHeight="1">
      <c r="B130" s="313"/>
      <c r="C130" s="295" t="s">
        <v>1077</v>
      </c>
      <c r="D130" s="295"/>
      <c r="E130" s="295"/>
      <c r="F130" s="296" t="s">
        <v>1066</v>
      </c>
      <c r="G130" s="295"/>
      <c r="H130" s="295" t="s">
        <v>1078</v>
      </c>
      <c r="I130" s="295" t="s">
        <v>1062</v>
      </c>
      <c r="J130" s="295">
        <v>20</v>
      </c>
      <c r="K130" s="315"/>
    </row>
    <row r="131" ht="15" customHeight="1">
      <c r="B131" s="313"/>
      <c r="C131" s="272" t="s">
        <v>1065</v>
      </c>
      <c r="D131" s="272"/>
      <c r="E131" s="272"/>
      <c r="F131" s="293" t="s">
        <v>1066</v>
      </c>
      <c r="G131" s="272"/>
      <c r="H131" s="272" t="s">
        <v>1099</v>
      </c>
      <c r="I131" s="272" t="s">
        <v>1062</v>
      </c>
      <c r="J131" s="272">
        <v>50</v>
      </c>
      <c r="K131" s="315"/>
    </row>
    <row r="132" ht="15" customHeight="1">
      <c r="B132" s="313"/>
      <c r="C132" s="272" t="s">
        <v>1079</v>
      </c>
      <c r="D132" s="272"/>
      <c r="E132" s="272"/>
      <c r="F132" s="293" t="s">
        <v>1066</v>
      </c>
      <c r="G132" s="272"/>
      <c r="H132" s="272" t="s">
        <v>1099</v>
      </c>
      <c r="I132" s="272" t="s">
        <v>1062</v>
      </c>
      <c r="J132" s="272">
        <v>50</v>
      </c>
      <c r="K132" s="315"/>
    </row>
    <row r="133" ht="15" customHeight="1">
      <c r="B133" s="313"/>
      <c r="C133" s="272" t="s">
        <v>1085</v>
      </c>
      <c r="D133" s="272"/>
      <c r="E133" s="272"/>
      <c r="F133" s="293" t="s">
        <v>1066</v>
      </c>
      <c r="G133" s="272"/>
      <c r="H133" s="272" t="s">
        <v>1099</v>
      </c>
      <c r="I133" s="272" t="s">
        <v>1062</v>
      </c>
      <c r="J133" s="272">
        <v>50</v>
      </c>
      <c r="K133" s="315"/>
    </row>
    <row r="134" ht="15" customHeight="1">
      <c r="B134" s="313"/>
      <c r="C134" s="272" t="s">
        <v>1087</v>
      </c>
      <c r="D134" s="272"/>
      <c r="E134" s="272"/>
      <c r="F134" s="293" t="s">
        <v>1066</v>
      </c>
      <c r="G134" s="272"/>
      <c r="H134" s="272" t="s">
        <v>1099</v>
      </c>
      <c r="I134" s="272" t="s">
        <v>1062</v>
      </c>
      <c r="J134" s="272">
        <v>50</v>
      </c>
      <c r="K134" s="315"/>
    </row>
    <row r="135" ht="15" customHeight="1">
      <c r="B135" s="313"/>
      <c r="C135" s="272" t="s">
        <v>126</v>
      </c>
      <c r="D135" s="272"/>
      <c r="E135" s="272"/>
      <c r="F135" s="293" t="s">
        <v>1066</v>
      </c>
      <c r="G135" s="272"/>
      <c r="H135" s="272" t="s">
        <v>1112</v>
      </c>
      <c r="I135" s="272" t="s">
        <v>1062</v>
      </c>
      <c r="J135" s="272">
        <v>255</v>
      </c>
      <c r="K135" s="315"/>
    </row>
    <row r="136" ht="15" customHeight="1">
      <c r="B136" s="313"/>
      <c r="C136" s="272" t="s">
        <v>1089</v>
      </c>
      <c r="D136" s="272"/>
      <c r="E136" s="272"/>
      <c r="F136" s="293" t="s">
        <v>1060</v>
      </c>
      <c r="G136" s="272"/>
      <c r="H136" s="272" t="s">
        <v>1113</v>
      </c>
      <c r="I136" s="272" t="s">
        <v>1091</v>
      </c>
      <c r="J136" s="272"/>
      <c r="K136" s="315"/>
    </row>
    <row r="137" ht="15" customHeight="1">
      <c r="B137" s="313"/>
      <c r="C137" s="272" t="s">
        <v>1092</v>
      </c>
      <c r="D137" s="272"/>
      <c r="E137" s="272"/>
      <c r="F137" s="293" t="s">
        <v>1060</v>
      </c>
      <c r="G137" s="272"/>
      <c r="H137" s="272" t="s">
        <v>1114</v>
      </c>
      <c r="I137" s="272" t="s">
        <v>1094</v>
      </c>
      <c r="J137" s="272"/>
      <c r="K137" s="315"/>
    </row>
    <row r="138" ht="15" customHeight="1">
      <c r="B138" s="313"/>
      <c r="C138" s="272" t="s">
        <v>1095</v>
      </c>
      <c r="D138" s="272"/>
      <c r="E138" s="272"/>
      <c r="F138" s="293" t="s">
        <v>1060</v>
      </c>
      <c r="G138" s="272"/>
      <c r="H138" s="272" t="s">
        <v>1095</v>
      </c>
      <c r="I138" s="272" t="s">
        <v>1094</v>
      </c>
      <c r="J138" s="272"/>
      <c r="K138" s="315"/>
    </row>
    <row r="139" ht="15" customHeight="1">
      <c r="B139" s="313"/>
      <c r="C139" s="272" t="s">
        <v>41</v>
      </c>
      <c r="D139" s="272"/>
      <c r="E139" s="272"/>
      <c r="F139" s="293" t="s">
        <v>1060</v>
      </c>
      <c r="G139" s="272"/>
      <c r="H139" s="272" t="s">
        <v>1115</v>
      </c>
      <c r="I139" s="272" t="s">
        <v>1094</v>
      </c>
      <c r="J139" s="272"/>
      <c r="K139" s="315"/>
    </row>
    <row r="140" ht="15" customHeight="1">
      <c r="B140" s="313"/>
      <c r="C140" s="272" t="s">
        <v>1116</v>
      </c>
      <c r="D140" s="272"/>
      <c r="E140" s="272"/>
      <c r="F140" s="293" t="s">
        <v>1060</v>
      </c>
      <c r="G140" s="272"/>
      <c r="H140" s="272" t="s">
        <v>1117</v>
      </c>
      <c r="I140" s="272" t="s">
        <v>1094</v>
      </c>
      <c r="J140" s="272"/>
      <c r="K140" s="315"/>
    </row>
    <row r="14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ht="18.75" customHeight="1">
      <c r="B142" s="268"/>
      <c r="C142" s="268"/>
      <c r="D142" s="268"/>
      <c r="E142" s="268"/>
      <c r="F142" s="305"/>
      <c r="G142" s="268"/>
      <c r="H142" s="268"/>
      <c r="I142" s="268"/>
      <c r="J142" s="268"/>
      <c r="K142" s="268"/>
    </row>
    <row r="143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ht="45" customHeight="1">
      <c r="B145" s="283"/>
      <c r="C145" s="284" t="s">
        <v>1118</v>
      </c>
      <c r="D145" s="284"/>
      <c r="E145" s="284"/>
      <c r="F145" s="284"/>
      <c r="G145" s="284"/>
      <c r="H145" s="284"/>
      <c r="I145" s="284"/>
      <c r="J145" s="284"/>
      <c r="K145" s="285"/>
    </row>
    <row r="146" ht="17.25" customHeight="1">
      <c r="B146" s="283"/>
      <c r="C146" s="286" t="s">
        <v>1054</v>
      </c>
      <c r="D146" s="286"/>
      <c r="E146" s="286"/>
      <c r="F146" s="286" t="s">
        <v>1055</v>
      </c>
      <c r="G146" s="287"/>
      <c r="H146" s="286" t="s">
        <v>121</v>
      </c>
      <c r="I146" s="286" t="s">
        <v>60</v>
      </c>
      <c r="J146" s="286" t="s">
        <v>1056</v>
      </c>
      <c r="K146" s="285"/>
    </row>
    <row r="147" ht="17.25" customHeight="1">
      <c r="B147" s="283"/>
      <c r="C147" s="288" t="s">
        <v>1057</v>
      </c>
      <c r="D147" s="288"/>
      <c r="E147" s="288"/>
      <c r="F147" s="289" t="s">
        <v>1058</v>
      </c>
      <c r="G147" s="290"/>
      <c r="H147" s="288"/>
      <c r="I147" s="288"/>
      <c r="J147" s="288" t="s">
        <v>1059</v>
      </c>
      <c r="K147" s="285"/>
    </row>
    <row r="148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ht="15" customHeight="1">
      <c r="B149" s="294"/>
      <c r="C149" s="319" t="s">
        <v>1063</v>
      </c>
      <c r="D149" s="272"/>
      <c r="E149" s="272"/>
      <c r="F149" s="320" t="s">
        <v>1060</v>
      </c>
      <c r="G149" s="272"/>
      <c r="H149" s="319" t="s">
        <v>1099</v>
      </c>
      <c r="I149" s="319" t="s">
        <v>1062</v>
      </c>
      <c r="J149" s="319">
        <v>120</v>
      </c>
      <c r="K149" s="315"/>
    </row>
    <row r="150" ht="15" customHeight="1">
      <c r="B150" s="294"/>
      <c r="C150" s="319" t="s">
        <v>1108</v>
      </c>
      <c r="D150" s="272"/>
      <c r="E150" s="272"/>
      <c r="F150" s="320" t="s">
        <v>1060</v>
      </c>
      <c r="G150" s="272"/>
      <c r="H150" s="319" t="s">
        <v>1119</v>
      </c>
      <c r="I150" s="319" t="s">
        <v>1062</v>
      </c>
      <c r="J150" s="319" t="s">
        <v>1110</v>
      </c>
      <c r="K150" s="315"/>
    </row>
    <row r="151" ht="15" customHeight="1">
      <c r="B151" s="294"/>
      <c r="C151" s="319" t="s">
        <v>1009</v>
      </c>
      <c r="D151" s="272"/>
      <c r="E151" s="272"/>
      <c r="F151" s="320" t="s">
        <v>1060</v>
      </c>
      <c r="G151" s="272"/>
      <c r="H151" s="319" t="s">
        <v>1120</v>
      </c>
      <c r="I151" s="319" t="s">
        <v>1062</v>
      </c>
      <c r="J151" s="319" t="s">
        <v>1110</v>
      </c>
      <c r="K151" s="315"/>
    </row>
    <row r="152" ht="15" customHeight="1">
      <c r="B152" s="294"/>
      <c r="C152" s="319" t="s">
        <v>1065</v>
      </c>
      <c r="D152" s="272"/>
      <c r="E152" s="272"/>
      <c r="F152" s="320" t="s">
        <v>1066</v>
      </c>
      <c r="G152" s="272"/>
      <c r="H152" s="319" t="s">
        <v>1099</v>
      </c>
      <c r="I152" s="319" t="s">
        <v>1062</v>
      </c>
      <c r="J152" s="319">
        <v>50</v>
      </c>
      <c r="K152" s="315"/>
    </row>
    <row r="153" ht="15" customHeight="1">
      <c r="B153" s="294"/>
      <c r="C153" s="319" t="s">
        <v>1068</v>
      </c>
      <c r="D153" s="272"/>
      <c r="E153" s="272"/>
      <c r="F153" s="320" t="s">
        <v>1060</v>
      </c>
      <c r="G153" s="272"/>
      <c r="H153" s="319" t="s">
        <v>1099</v>
      </c>
      <c r="I153" s="319" t="s">
        <v>1070</v>
      </c>
      <c r="J153" s="319"/>
      <c r="K153" s="315"/>
    </row>
    <row r="154" ht="15" customHeight="1">
      <c r="B154" s="294"/>
      <c r="C154" s="319" t="s">
        <v>1079</v>
      </c>
      <c r="D154" s="272"/>
      <c r="E154" s="272"/>
      <c r="F154" s="320" t="s">
        <v>1066</v>
      </c>
      <c r="G154" s="272"/>
      <c r="H154" s="319" t="s">
        <v>1099</v>
      </c>
      <c r="I154" s="319" t="s">
        <v>1062</v>
      </c>
      <c r="J154" s="319">
        <v>50</v>
      </c>
      <c r="K154" s="315"/>
    </row>
    <row r="155" ht="15" customHeight="1">
      <c r="B155" s="294"/>
      <c r="C155" s="319" t="s">
        <v>1087</v>
      </c>
      <c r="D155" s="272"/>
      <c r="E155" s="272"/>
      <c r="F155" s="320" t="s">
        <v>1066</v>
      </c>
      <c r="G155" s="272"/>
      <c r="H155" s="319" t="s">
        <v>1099</v>
      </c>
      <c r="I155" s="319" t="s">
        <v>1062</v>
      </c>
      <c r="J155" s="319">
        <v>50</v>
      </c>
      <c r="K155" s="315"/>
    </row>
    <row r="156" ht="15" customHeight="1">
      <c r="B156" s="294"/>
      <c r="C156" s="319" t="s">
        <v>1085</v>
      </c>
      <c r="D156" s="272"/>
      <c r="E156" s="272"/>
      <c r="F156" s="320" t="s">
        <v>1066</v>
      </c>
      <c r="G156" s="272"/>
      <c r="H156" s="319" t="s">
        <v>1099</v>
      </c>
      <c r="I156" s="319" t="s">
        <v>1062</v>
      </c>
      <c r="J156" s="319">
        <v>50</v>
      </c>
      <c r="K156" s="315"/>
    </row>
    <row r="157" ht="15" customHeight="1">
      <c r="B157" s="294"/>
      <c r="C157" s="319" t="s">
        <v>102</v>
      </c>
      <c r="D157" s="272"/>
      <c r="E157" s="272"/>
      <c r="F157" s="320" t="s">
        <v>1060</v>
      </c>
      <c r="G157" s="272"/>
      <c r="H157" s="319" t="s">
        <v>1121</v>
      </c>
      <c r="I157" s="319" t="s">
        <v>1062</v>
      </c>
      <c r="J157" s="319" t="s">
        <v>1122</v>
      </c>
      <c r="K157" s="315"/>
    </row>
    <row r="158" ht="15" customHeight="1">
      <c r="B158" s="294"/>
      <c r="C158" s="319" t="s">
        <v>1123</v>
      </c>
      <c r="D158" s="272"/>
      <c r="E158" s="272"/>
      <c r="F158" s="320" t="s">
        <v>1060</v>
      </c>
      <c r="G158" s="272"/>
      <c r="H158" s="319" t="s">
        <v>1124</v>
      </c>
      <c r="I158" s="319" t="s">
        <v>1094</v>
      </c>
      <c r="J158" s="319"/>
      <c r="K158" s="315"/>
    </row>
    <row r="159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ht="18.75" customHeight="1">
      <c r="B160" s="268"/>
      <c r="C160" s="272"/>
      <c r="D160" s="272"/>
      <c r="E160" s="272"/>
      <c r="F160" s="293"/>
      <c r="G160" s="272"/>
      <c r="H160" s="272"/>
      <c r="I160" s="272"/>
      <c r="J160" s="272"/>
      <c r="K160" s="268"/>
    </row>
    <row r="16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ht="45" customHeight="1">
      <c r="B163" s="261"/>
      <c r="C163" s="262" t="s">
        <v>1125</v>
      </c>
      <c r="D163" s="262"/>
      <c r="E163" s="262"/>
      <c r="F163" s="262"/>
      <c r="G163" s="262"/>
      <c r="H163" s="262"/>
      <c r="I163" s="262"/>
      <c r="J163" s="262"/>
      <c r="K163" s="263"/>
    </row>
    <row r="164" ht="17.25" customHeight="1">
      <c r="B164" s="261"/>
      <c r="C164" s="286" t="s">
        <v>1054</v>
      </c>
      <c r="D164" s="286"/>
      <c r="E164" s="286"/>
      <c r="F164" s="286" t="s">
        <v>1055</v>
      </c>
      <c r="G164" s="323"/>
      <c r="H164" s="324" t="s">
        <v>121</v>
      </c>
      <c r="I164" s="324" t="s">
        <v>60</v>
      </c>
      <c r="J164" s="286" t="s">
        <v>1056</v>
      </c>
      <c r="K164" s="263"/>
    </row>
    <row r="165" ht="17.25" customHeight="1">
      <c r="B165" s="264"/>
      <c r="C165" s="288" t="s">
        <v>1057</v>
      </c>
      <c r="D165" s="288"/>
      <c r="E165" s="288"/>
      <c r="F165" s="289" t="s">
        <v>1058</v>
      </c>
      <c r="G165" s="325"/>
      <c r="H165" s="326"/>
      <c r="I165" s="326"/>
      <c r="J165" s="288" t="s">
        <v>1059</v>
      </c>
      <c r="K165" s="266"/>
    </row>
    <row r="166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ht="15" customHeight="1">
      <c r="B167" s="294"/>
      <c r="C167" s="272" t="s">
        <v>1063</v>
      </c>
      <c r="D167" s="272"/>
      <c r="E167" s="272"/>
      <c r="F167" s="293" t="s">
        <v>1060</v>
      </c>
      <c r="G167" s="272"/>
      <c r="H167" s="272" t="s">
        <v>1099</v>
      </c>
      <c r="I167" s="272" t="s">
        <v>1062</v>
      </c>
      <c r="J167" s="272">
        <v>120</v>
      </c>
      <c r="K167" s="315"/>
    </row>
    <row r="168" ht="15" customHeight="1">
      <c r="B168" s="294"/>
      <c r="C168" s="272" t="s">
        <v>1108</v>
      </c>
      <c r="D168" s="272"/>
      <c r="E168" s="272"/>
      <c r="F168" s="293" t="s">
        <v>1060</v>
      </c>
      <c r="G168" s="272"/>
      <c r="H168" s="272" t="s">
        <v>1109</v>
      </c>
      <c r="I168" s="272" t="s">
        <v>1062</v>
      </c>
      <c r="J168" s="272" t="s">
        <v>1110</v>
      </c>
      <c r="K168" s="315"/>
    </row>
    <row r="169" ht="15" customHeight="1">
      <c r="B169" s="294"/>
      <c r="C169" s="272" t="s">
        <v>1009</v>
      </c>
      <c r="D169" s="272"/>
      <c r="E169" s="272"/>
      <c r="F169" s="293" t="s">
        <v>1060</v>
      </c>
      <c r="G169" s="272"/>
      <c r="H169" s="272" t="s">
        <v>1126</v>
      </c>
      <c r="I169" s="272" t="s">
        <v>1062</v>
      </c>
      <c r="J169" s="272" t="s">
        <v>1110</v>
      </c>
      <c r="K169" s="315"/>
    </row>
    <row r="170" ht="15" customHeight="1">
      <c r="B170" s="294"/>
      <c r="C170" s="272" t="s">
        <v>1065</v>
      </c>
      <c r="D170" s="272"/>
      <c r="E170" s="272"/>
      <c r="F170" s="293" t="s">
        <v>1066</v>
      </c>
      <c r="G170" s="272"/>
      <c r="H170" s="272" t="s">
        <v>1126</v>
      </c>
      <c r="I170" s="272" t="s">
        <v>1062</v>
      </c>
      <c r="J170" s="272">
        <v>50</v>
      </c>
      <c r="K170" s="315"/>
    </row>
    <row r="171" ht="15" customHeight="1">
      <c r="B171" s="294"/>
      <c r="C171" s="272" t="s">
        <v>1068</v>
      </c>
      <c r="D171" s="272"/>
      <c r="E171" s="272"/>
      <c r="F171" s="293" t="s">
        <v>1060</v>
      </c>
      <c r="G171" s="272"/>
      <c r="H171" s="272" t="s">
        <v>1126</v>
      </c>
      <c r="I171" s="272" t="s">
        <v>1070</v>
      </c>
      <c r="J171" s="272"/>
      <c r="K171" s="315"/>
    </row>
    <row r="172" ht="15" customHeight="1">
      <c r="B172" s="294"/>
      <c r="C172" s="272" t="s">
        <v>1079</v>
      </c>
      <c r="D172" s="272"/>
      <c r="E172" s="272"/>
      <c r="F172" s="293" t="s">
        <v>1066</v>
      </c>
      <c r="G172" s="272"/>
      <c r="H172" s="272" t="s">
        <v>1126</v>
      </c>
      <c r="I172" s="272" t="s">
        <v>1062</v>
      </c>
      <c r="J172" s="272">
        <v>50</v>
      </c>
      <c r="K172" s="315"/>
    </row>
    <row r="173" ht="15" customHeight="1">
      <c r="B173" s="294"/>
      <c r="C173" s="272" t="s">
        <v>1087</v>
      </c>
      <c r="D173" s="272"/>
      <c r="E173" s="272"/>
      <c r="F173" s="293" t="s">
        <v>1066</v>
      </c>
      <c r="G173" s="272"/>
      <c r="H173" s="272" t="s">
        <v>1126</v>
      </c>
      <c r="I173" s="272" t="s">
        <v>1062</v>
      </c>
      <c r="J173" s="272">
        <v>50</v>
      </c>
      <c r="K173" s="315"/>
    </row>
    <row r="174" ht="15" customHeight="1">
      <c r="B174" s="294"/>
      <c r="C174" s="272" t="s">
        <v>1085</v>
      </c>
      <c r="D174" s="272"/>
      <c r="E174" s="272"/>
      <c r="F174" s="293" t="s">
        <v>1066</v>
      </c>
      <c r="G174" s="272"/>
      <c r="H174" s="272" t="s">
        <v>1126</v>
      </c>
      <c r="I174" s="272" t="s">
        <v>1062</v>
      </c>
      <c r="J174" s="272">
        <v>50</v>
      </c>
      <c r="K174" s="315"/>
    </row>
    <row r="175" ht="15" customHeight="1">
      <c r="B175" s="294"/>
      <c r="C175" s="272" t="s">
        <v>120</v>
      </c>
      <c r="D175" s="272"/>
      <c r="E175" s="272"/>
      <c r="F175" s="293" t="s">
        <v>1060</v>
      </c>
      <c r="G175" s="272"/>
      <c r="H175" s="272" t="s">
        <v>1127</v>
      </c>
      <c r="I175" s="272" t="s">
        <v>1128</v>
      </c>
      <c r="J175" s="272"/>
      <c r="K175" s="315"/>
    </row>
    <row r="176" ht="15" customHeight="1">
      <c r="B176" s="294"/>
      <c r="C176" s="272" t="s">
        <v>60</v>
      </c>
      <c r="D176" s="272"/>
      <c r="E176" s="272"/>
      <c r="F176" s="293" t="s">
        <v>1060</v>
      </c>
      <c r="G176" s="272"/>
      <c r="H176" s="272" t="s">
        <v>1129</v>
      </c>
      <c r="I176" s="272" t="s">
        <v>1130</v>
      </c>
      <c r="J176" s="272">
        <v>1</v>
      </c>
      <c r="K176" s="315"/>
    </row>
    <row r="177" ht="15" customHeight="1">
      <c r="B177" s="294"/>
      <c r="C177" s="272" t="s">
        <v>56</v>
      </c>
      <c r="D177" s="272"/>
      <c r="E177" s="272"/>
      <c r="F177" s="293" t="s">
        <v>1060</v>
      </c>
      <c r="G177" s="272"/>
      <c r="H177" s="272" t="s">
        <v>1131</v>
      </c>
      <c r="I177" s="272" t="s">
        <v>1062</v>
      </c>
      <c r="J177" s="272">
        <v>20</v>
      </c>
      <c r="K177" s="315"/>
    </row>
    <row r="178" ht="15" customHeight="1">
      <c r="B178" s="294"/>
      <c r="C178" s="272" t="s">
        <v>121</v>
      </c>
      <c r="D178" s="272"/>
      <c r="E178" s="272"/>
      <c r="F178" s="293" t="s">
        <v>1060</v>
      </c>
      <c r="G178" s="272"/>
      <c r="H178" s="272" t="s">
        <v>1132</v>
      </c>
      <c r="I178" s="272" t="s">
        <v>1062</v>
      </c>
      <c r="J178" s="272">
        <v>255</v>
      </c>
      <c r="K178" s="315"/>
    </row>
    <row r="179" ht="15" customHeight="1">
      <c r="B179" s="294"/>
      <c r="C179" s="272" t="s">
        <v>122</v>
      </c>
      <c r="D179" s="272"/>
      <c r="E179" s="272"/>
      <c r="F179" s="293" t="s">
        <v>1060</v>
      </c>
      <c r="G179" s="272"/>
      <c r="H179" s="272" t="s">
        <v>1025</v>
      </c>
      <c r="I179" s="272" t="s">
        <v>1062</v>
      </c>
      <c r="J179" s="272">
        <v>10</v>
      </c>
      <c r="K179" s="315"/>
    </row>
    <row r="180" ht="15" customHeight="1">
      <c r="B180" s="294"/>
      <c r="C180" s="272" t="s">
        <v>123</v>
      </c>
      <c r="D180" s="272"/>
      <c r="E180" s="272"/>
      <c r="F180" s="293" t="s">
        <v>1060</v>
      </c>
      <c r="G180" s="272"/>
      <c r="H180" s="272" t="s">
        <v>1133</v>
      </c>
      <c r="I180" s="272" t="s">
        <v>1094</v>
      </c>
      <c r="J180" s="272"/>
      <c r="K180" s="315"/>
    </row>
    <row r="181" ht="15" customHeight="1">
      <c r="B181" s="294"/>
      <c r="C181" s="272" t="s">
        <v>1134</v>
      </c>
      <c r="D181" s="272"/>
      <c r="E181" s="272"/>
      <c r="F181" s="293" t="s">
        <v>1060</v>
      </c>
      <c r="G181" s="272"/>
      <c r="H181" s="272" t="s">
        <v>1135</v>
      </c>
      <c r="I181" s="272" t="s">
        <v>1094</v>
      </c>
      <c r="J181" s="272"/>
      <c r="K181" s="315"/>
    </row>
    <row r="182" ht="15" customHeight="1">
      <c r="B182" s="294"/>
      <c r="C182" s="272" t="s">
        <v>1123</v>
      </c>
      <c r="D182" s="272"/>
      <c r="E182" s="272"/>
      <c r="F182" s="293" t="s">
        <v>1060</v>
      </c>
      <c r="G182" s="272"/>
      <c r="H182" s="272" t="s">
        <v>1136</v>
      </c>
      <c r="I182" s="272" t="s">
        <v>1094</v>
      </c>
      <c r="J182" s="272"/>
      <c r="K182" s="315"/>
    </row>
    <row r="183" ht="15" customHeight="1">
      <c r="B183" s="294"/>
      <c r="C183" s="272" t="s">
        <v>125</v>
      </c>
      <c r="D183" s="272"/>
      <c r="E183" s="272"/>
      <c r="F183" s="293" t="s">
        <v>1066</v>
      </c>
      <c r="G183" s="272"/>
      <c r="H183" s="272" t="s">
        <v>1137</v>
      </c>
      <c r="I183" s="272" t="s">
        <v>1062</v>
      </c>
      <c r="J183" s="272">
        <v>50</v>
      </c>
      <c r="K183" s="315"/>
    </row>
    <row r="184" ht="15" customHeight="1">
      <c r="B184" s="294"/>
      <c r="C184" s="272" t="s">
        <v>1138</v>
      </c>
      <c r="D184" s="272"/>
      <c r="E184" s="272"/>
      <c r="F184" s="293" t="s">
        <v>1066</v>
      </c>
      <c r="G184" s="272"/>
      <c r="H184" s="272" t="s">
        <v>1139</v>
      </c>
      <c r="I184" s="272" t="s">
        <v>1140</v>
      </c>
      <c r="J184" s="272"/>
      <c r="K184" s="315"/>
    </row>
    <row r="185" ht="15" customHeight="1">
      <c r="B185" s="294"/>
      <c r="C185" s="272" t="s">
        <v>1141</v>
      </c>
      <c r="D185" s="272"/>
      <c r="E185" s="272"/>
      <c r="F185" s="293" t="s">
        <v>1066</v>
      </c>
      <c r="G185" s="272"/>
      <c r="H185" s="272" t="s">
        <v>1142</v>
      </c>
      <c r="I185" s="272" t="s">
        <v>1140</v>
      </c>
      <c r="J185" s="272"/>
      <c r="K185" s="315"/>
    </row>
    <row r="186" ht="15" customHeight="1">
      <c r="B186" s="294"/>
      <c r="C186" s="272" t="s">
        <v>1143</v>
      </c>
      <c r="D186" s="272"/>
      <c r="E186" s="272"/>
      <c r="F186" s="293" t="s">
        <v>1066</v>
      </c>
      <c r="G186" s="272"/>
      <c r="H186" s="272" t="s">
        <v>1144</v>
      </c>
      <c r="I186" s="272" t="s">
        <v>1140</v>
      </c>
      <c r="J186" s="272"/>
      <c r="K186" s="315"/>
    </row>
    <row r="187" ht="15" customHeight="1">
      <c r="B187" s="294"/>
      <c r="C187" s="327" t="s">
        <v>1145</v>
      </c>
      <c r="D187" s="272"/>
      <c r="E187" s="272"/>
      <c r="F187" s="293" t="s">
        <v>1066</v>
      </c>
      <c r="G187" s="272"/>
      <c r="H187" s="272" t="s">
        <v>1146</v>
      </c>
      <c r="I187" s="272" t="s">
        <v>1147</v>
      </c>
      <c r="J187" s="328" t="s">
        <v>1148</v>
      </c>
      <c r="K187" s="315"/>
    </row>
    <row r="188" ht="15" customHeight="1">
      <c r="B188" s="294"/>
      <c r="C188" s="278" t="s">
        <v>45</v>
      </c>
      <c r="D188" s="272"/>
      <c r="E188" s="272"/>
      <c r="F188" s="293" t="s">
        <v>1060</v>
      </c>
      <c r="G188" s="272"/>
      <c r="H188" s="268" t="s">
        <v>1149</v>
      </c>
      <c r="I188" s="272" t="s">
        <v>1150</v>
      </c>
      <c r="J188" s="272"/>
      <c r="K188" s="315"/>
    </row>
    <row r="189" ht="15" customHeight="1">
      <c r="B189" s="294"/>
      <c r="C189" s="278" t="s">
        <v>1151</v>
      </c>
      <c r="D189" s="272"/>
      <c r="E189" s="272"/>
      <c r="F189" s="293" t="s">
        <v>1060</v>
      </c>
      <c r="G189" s="272"/>
      <c r="H189" s="272" t="s">
        <v>1152</v>
      </c>
      <c r="I189" s="272" t="s">
        <v>1094</v>
      </c>
      <c r="J189" s="272"/>
      <c r="K189" s="315"/>
    </row>
    <row r="190" ht="15" customHeight="1">
      <c r="B190" s="294"/>
      <c r="C190" s="278" t="s">
        <v>1153</v>
      </c>
      <c r="D190" s="272"/>
      <c r="E190" s="272"/>
      <c r="F190" s="293" t="s">
        <v>1060</v>
      </c>
      <c r="G190" s="272"/>
      <c r="H190" s="272" t="s">
        <v>1154</v>
      </c>
      <c r="I190" s="272" t="s">
        <v>1094</v>
      </c>
      <c r="J190" s="272"/>
      <c r="K190" s="315"/>
    </row>
    <row r="191" ht="15" customHeight="1">
      <c r="B191" s="294"/>
      <c r="C191" s="278" t="s">
        <v>1155</v>
      </c>
      <c r="D191" s="272"/>
      <c r="E191" s="272"/>
      <c r="F191" s="293" t="s">
        <v>1066</v>
      </c>
      <c r="G191" s="272"/>
      <c r="H191" s="272" t="s">
        <v>1156</v>
      </c>
      <c r="I191" s="272" t="s">
        <v>1094</v>
      </c>
      <c r="J191" s="272"/>
      <c r="K191" s="315"/>
    </row>
    <row r="192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ht="18.75" customHeight="1">
      <c r="B193" s="268"/>
      <c r="C193" s="272"/>
      <c r="D193" s="272"/>
      <c r="E193" s="272"/>
      <c r="F193" s="293"/>
      <c r="G193" s="272"/>
      <c r="H193" s="272"/>
      <c r="I193" s="272"/>
      <c r="J193" s="272"/>
      <c r="K193" s="268"/>
    </row>
    <row r="194" ht="18.75" customHeight="1">
      <c r="B194" s="268"/>
      <c r="C194" s="272"/>
      <c r="D194" s="272"/>
      <c r="E194" s="272"/>
      <c r="F194" s="293"/>
      <c r="G194" s="272"/>
      <c r="H194" s="272"/>
      <c r="I194" s="272"/>
      <c r="J194" s="272"/>
      <c r="K194" s="268"/>
    </row>
    <row r="195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ht="13.5">
      <c r="B196" s="258"/>
      <c r="C196" s="259"/>
      <c r="D196" s="259"/>
      <c r="E196" s="259"/>
      <c r="F196" s="259"/>
      <c r="G196" s="259"/>
      <c r="H196" s="259"/>
      <c r="I196" s="259"/>
      <c r="J196" s="259"/>
      <c r="K196" s="260"/>
    </row>
    <row r="197" ht="21">
      <c r="B197" s="261"/>
      <c r="C197" s="262" t="s">
        <v>1157</v>
      </c>
      <c r="D197" s="262"/>
      <c r="E197" s="262"/>
      <c r="F197" s="262"/>
      <c r="G197" s="262"/>
      <c r="H197" s="262"/>
      <c r="I197" s="262"/>
      <c r="J197" s="262"/>
      <c r="K197" s="263"/>
    </row>
    <row r="198" ht="25.5" customHeight="1">
      <c r="B198" s="261"/>
      <c r="C198" s="330" t="s">
        <v>1158</v>
      </c>
      <c r="D198" s="330"/>
      <c r="E198" s="330"/>
      <c r="F198" s="330" t="s">
        <v>1159</v>
      </c>
      <c r="G198" s="331"/>
      <c r="H198" s="330" t="s">
        <v>1160</v>
      </c>
      <c r="I198" s="330"/>
      <c r="J198" s="330"/>
      <c r="K198" s="263"/>
    </row>
    <row r="199" ht="5.25" customHeight="1">
      <c r="B199" s="294"/>
      <c r="C199" s="291"/>
      <c r="D199" s="291"/>
      <c r="E199" s="291"/>
      <c r="F199" s="291"/>
      <c r="G199" s="272"/>
      <c r="H199" s="291"/>
      <c r="I199" s="291"/>
      <c r="J199" s="291"/>
      <c r="K199" s="315"/>
    </row>
    <row r="200" ht="15" customHeight="1">
      <c r="B200" s="294"/>
      <c r="C200" s="272" t="s">
        <v>1150</v>
      </c>
      <c r="D200" s="272"/>
      <c r="E200" s="272"/>
      <c r="F200" s="293" t="s">
        <v>46</v>
      </c>
      <c r="G200" s="272"/>
      <c r="H200" s="272" t="s">
        <v>1161</v>
      </c>
      <c r="I200" s="272"/>
      <c r="J200" s="272"/>
      <c r="K200" s="315"/>
    </row>
    <row r="201" ht="15" customHeight="1">
      <c r="B201" s="294"/>
      <c r="C201" s="300"/>
      <c r="D201" s="272"/>
      <c r="E201" s="272"/>
      <c r="F201" s="293" t="s">
        <v>47</v>
      </c>
      <c r="G201" s="272"/>
      <c r="H201" s="272" t="s">
        <v>1162</v>
      </c>
      <c r="I201" s="272"/>
      <c r="J201" s="272"/>
      <c r="K201" s="315"/>
    </row>
    <row r="202" ht="15" customHeight="1">
      <c r="B202" s="294"/>
      <c r="C202" s="300"/>
      <c r="D202" s="272"/>
      <c r="E202" s="272"/>
      <c r="F202" s="293" t="s">
        <v>50</v>
      </c>
      <c r="G202" s="272"/>
      <c r="H202" s="272" t="s">
        <v>1163</v>
      </c>
      <c r="I202" s="272"/>
      <c r="J202" s="272"/>
      <c r="K202" s="315"/>
    </row>
    <row r="203" ht="15" customHeight="1">
      <c r="B203" s="294"/>
      <c r="C203" s="272"/>
      <c r="D203" s="272"/>
      <c r="E203" s="272"/>
      <c r="F203" s="293" t="s">
        <v>48</v>
      </c>
      <c r="G203" s="272"/>
      <c r="H203" s="272" t="s">
        <v>1164</v>
      </c>
      <c r="I203" s="272"/>
      <c r="J203" s="272"/>
      <c r="K203" s="315"/>
    </row>
    <row r="204" ht="15" customHeight="1">
      <c r="B204" s="294"/>
      <c r="C204" s="272"/>
      <c r="D204" s="272"/>
      <c r="E204" s="272"/>
      <c r="F204" s="293" t="s">
        <v>49</v>
      </c>
      <c r="G204" s="272"/>
      <c r="H204" s="272" t="s">
        <v>1165</v>
      </c>
      <c r="I204" s="272"/>
      <c r="J204" s="272"/>
      <c r="K204" s="315"/>
    </row>
    <row r="205" ht="15" customHeight="1">
      <c r="B205" s="294"/>
      <c r="C205" s="272"/>
      <c r="D205" s="272"/>
      <c r="E205" s="272"/>
      <c r="F205" s="293"/>
      <c r="G205" s="272"/>
      <c r="H205" s="272"/>
      <c r="I205" s="272"/>
      <c r="J205" s="272"/>
      <c r="K205" s="315"/>
    </row>
    <row r="206" ht="15" customHeight="1">
      <c r="B206" s="294"/>
      <c r="C206" s="272" t="s">
        <v>1106</v>
      </c>
      <c r="D206" s="272"/>
      <c r="E206" s="272"/>
      <c r="F206" s="293" t="s">
        <v>82</v>
      </c>
      <c r="G206" s="272"/>
      <c r="H206" s="272" t="s">
        <v>1166</v>
      </c>
      <c r="I206" s="272"/>
      <c r="J206" s="272"/>
      <c r="K206" s="315"/>
    </row>
    <row r="207" ht="15" customHeight="1">
      <c r="B207" s="294"/>
      <c r="C207" s="300"/>
      <c r="D207" s="272"/>
      <c r="E207" s="272"/>
      <c r="F207" s="293" t="s">
        <v>1003</v>
      </c>
      <c r="G207" s="272"/>
      <c r="H207" s="272" t="s">
        <v>1004</v>
      </c>
      <c r="I207" s="272"/>
      <c r="J207" s="272"/>
      <c r="K207" s="315"/>
    </row>
    <row r="208" ht="15" customHeight="1">
      <c r="B208" s="294"/>
      <c r="C208" s="272"/>
      <c r="D208" s="272"/>
      <c r="E208" s="272"/>
      <c r="F208" s="293" t="s">
        <v>1001</v>
      </c>
      <c r="G208" s="272"/>
      <c r="H208" s="272" t="s">
        <v>1167</v>
      </c>
      <c r="I208" s="272"/>
      <c r="J208" s="272"/>
      <c r="K208" s="315"/>
    </row>
    <row r="209" ht="15" customHeight="1">
      <c r="B209" s="332"/>
      <c r="C209" s="300"/>
      <c r="D209" s="300"/>
      <c r="E209" s="300"/>
      <c r="F209" s="293" t="s">
        <v>1005</v>
      </c>
      <c r="G209" s="278"/>
      <c r="H209" s="319" t="s">
        <v>1006</v>
      </c>
      <c r="I209" s="319"/>
      <c r="J209" s="319"/>
      <c r="K209" s="333"/>
    </row>
    <row r="210" ht="15" customHeight="1">
      <c r="B210" s="332"/>
      <c r="C210" s="300"/>
      <c r="D210" s="300"/>
      <c r="E210" s="300"/>
      <c r="F210" s="293" t="s">
        <v>1007</v>
      </c>
      <c r="G210" s="278"/>
      <c r="H210" s="319" t="s">
        <v>1168</v>
      </c>
      <c r="I210" s="319"/>
      <c r="J210" s="319"/>
      <c r="K210" s="333"/>
    </row>
    <row r="211" ht="15" customHeight="1">
      <c r="B211" s="332"/>
      <c r="C211" s="300"/>
      <c r="D211" s="300"/>
      <c r="E211" s="300"/>
      <c r="F211" s="334"/>
      <c r="G211" s="278"/>
      <c r="H211" s="335"/>
      <c r="I211" s="335"/>
      <c r="J211" s="335"/>
      <c r="K211" s="333"/>
    </row>
    <row r="212" ht="15" customHeight="1">
      <c r="B212" s="332"/>
      <c r="C212" s="272" t="s">
        <v>1130</v>
      </c>
      <c r="D212" s="300"/>
      <c r="E212" s="300"/>
      <c r="F212" s="293">
        <v>1</v>
      </c>
      <c r="G212" s="278"/>
      <c r="H212" s="319" t="s">
        <v>1169</v>
      </c>
      <c r="I212" s="319"/>
      <c r="J212" s="319"/>
      <c r="K212" s="333"/>
    </row>
    <row r="213" ht="15" customHeight="1">
      <c r="B213" s="332"/>
      <c r="C213" s="300"/>
      <c r="D213" s="300"/>
      <c r="E213" s="300"/>
      <c r="F213" s="293">
        <v>2</v>
      </c>
      <c r="G213" s="278"/>
      <c r="H213" s="319" t="s">
        <v>1170</v>
      </c>
      <c r="I213" s="319"/>
      <c r="J213" s="319"/>
      <c r="K213" s="333"/>
    </row>
    <row r="214" ht="15" customHeight="1">
      <c r="B214" s="332"/>
      <c r="C214" s="300"/>
      <c r="D214" s="300"/>
      <c r="E214" s="300"/>
      <c r="F214" s="293">
        <v>3</v>
      </c>
      <c r="G214" s="278"/>
      <c r="H214" s="319" t="s">
        <v>1171</v>
      </c>
      <c r="I214" s="319"/>
      <c r="J214" s="319"/>
      <c r="K214" s="333"/>
    </row>
    <row r="215" ht="15" customHeight="1">
      <c r="B215" s="332"/>
      <c r="C215" s="300"/>
      <c r="D215" s="300"/>
      <c r="E215" s="300"/>
      <c r="F215" s="293">
        <v>4</v>
      </c>
      <c r="G215" s="278"/>
      <c r="H215" s="319" t="s">
        <v>1172</v>
      </c>
      <c r="I215" s="319"/>
      <c r="J215" s="319"/>
      <c r="K215" s="333"/>
    </row>
    <row r="216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Sinpps2</dc:creator>
  <cp:lastModifiedBy>Sinpps2</cp:lastModifiedBy>
  <dcterms:created xsi:type="dcterms:W3CDTF">2019-01-22T13:27:38Z</dcterms:created>
  <dcterms:modified xsi:type="dcterms:W3CDTF">2019-01-22T13:27:46Z</dcterms:modified>
</cp:coreProperties>
</file>